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105"/>
  </bookViews>
  <sheets>
    <sheet name="新北市五股區現住人口之婚姻狀況" sheetId="1" r:id="rId1"/>
  </sheets>
  <definedNames>
    <definedName name="_xlnm.Print_Area" localSheetId="0">新北市五股區現住人口之婚姻狀況!$A$1:$K$31</definedName>
    <definedName name="_xlnm.Print_Titles" localSheetId="0">新北市五股區現住人口之婚姻狀況!$1:$3</definedName>
    <definedName name="Z_2E045F10_3E84_46B5_8612_50D7E36734D1_.wvu.PrintArea" localSheetId="0" hidden="1">新北市五股區現住人口之婚姻狀況!$A$1:$K$28</definedName>
    <definedName name="Z_2E045F10_3E84_46B5_8612_50D7E36734D1_.wvu.PrintTitles" localSheetId="0" hidden="1">新北市五股區現住人口之婚姻狀況!$1:$3</definedName>
    <definedName name="Z_BD364691_A352_4E56_BC82_842BD15EE493_.wvu.PrintArea" localSheetId="0" hidden="1">新北市五股區現住人口之婚姻狀況!$A$1:$K$28</definedName>
    <definedName name="Z_BD364691_A352_4E56_BC82_842BD15EE493_.wvu.PrintTitles" localSheetId="0" hidden="1">新北市五股區現住人口之婚姻狀況!$1:$3</definedName>
  </definedNames>
  <calcPr calcId="145621"/>
</workbook>
</file>

<file path=xl/calcChain.xml><?xml version="1.0" encoding="utf-8"?>
<calcChain xmlns="http://schemas.openxmlformats.org/spreadsheetml/2006/main">
  <c r="D31" i="1" l="1"/>
  <c r="E31" i="1" s="1"/>
  <c r="C31" i="1"/>
  <c r="K31" i="1" s="1"/>
  <c r="D30" i="1"/>
  <c r="C30" i="1" s="1"/>
  <c r="J29" i="1"/>
  <c r="H29" i="1"/>
  <c r="F29" i="1"/>
  <c r="D29" i="1"/>
  <c r="K28" i="1"/>
  <c r="C28" i="1"/>
  <c r="E28" i="1" s="1"/>
  <c r="G27" i="1"/>
  <c r="E27" i="1"/>
  <c r="C27" i="1"/>
  <c r="K27" i="1" s="1"/>
  <c r="J26" i="1"/>
  <c r="H26" i="1"/>
  <c r="F26" i="1"/>
  <c r="D26" i="1"/>
  <c r="I25" i="1"/>
  <c r="C25" i="1"/>
  <c r="K25" i="1" s="1"/>
  <c r="C24" i="1"/>
  <c r="E24" i="1" s="1"/>
  <c r="J23" i="1"/>
  <c r="H23" i="1"/>
  <c r="F23" i="1"/>
  <c r="D23" i="1"/>
  <c r="I22" i="1"/>
  <c r="G22" i="1"/>
  <c r="E22" i="1"/>
  <c r="C22" i="1"/>
  <c r="K22" i="1" s="1"/>
  <c r="I21" i="1"/>
  <c r="C21" i="1"/>
  <c r="K21" i="1" s="1"/>
  <c r="J20" i="1"/>
  <c r="H20" i="1"/>
  <c r="I20" i="1" s="1"/>
  <c r="F20" i="1"/>
  <c r="D20" i="1"/>
  <c r="E20" i="1" s="1"/>
  <c r="C20" i="1"/>
  <c r="K20" i="1" s="1"/>
  <c r="G19" i="1"/>
  <c r="E19" i="1"/>
  <c r="C19" i="1"/>
  <c r="K19" i="1" s="1"/>
  <c r="I18" i="1"/>
  <c r="G18" i="1"/>
  <c r="E18" i="1"/>
  <c r="C18" i="1"/>
  <c r="K18" i="1" s="1"/>
  <c r="J17" i="1"/>
  <c r="K17" i="1" s="1"/>
  <c r="H17" i="1"/>
  <c r="F17" i="1"/>
  <c r="G17" i="1" s="1"/>
  <c r="D17" i="1"/>
  <c r="C17" i="1"/>
  <c r="I17" i="1" s="1"/>
  <c r="C16" i="1"/>
  <c r="E16" i="1" s="1"/>
  <c r="G15" i="1"/>
  <c r="E15" i="1"/>
  <c r="C15" i="1"/>
  <c r="K15" i="1" s="1"/>
  <c r="J14" i="1"/>
  <c r="H14" i="1"/>
  <c r="F14" i="1"/>
  <c r="D14" i="1"/>
  <c r="I13" i="1"/>
  <c r="C13" i="1"/>
  <c r="K13" i="1" s="1"/>
  <c r="C12" i="1"/>
  <c r="E12" i="1" s="1"/>
  <c r="G10" i="1"/>
  <c r="C10" i="1"/>
  <c r="I10" i="1" s="1"/>
  <c r="I9" i="1"/>
  <c r="C9" i="1"/>
  <c r="K9" i="1" s="1"/>
  <c r="J8" i="1"/>
  <c r="H8" i="1"/>
  <c r="I8" i="1" s="1"/>
  <c r="F8" i="1"/>
  <c r="D8" i="1"/>
  <c r="E8" i="1" s="1"/>
  <c r="C8" i="1"/>
  <c r="K8" i="1" s="1"/>
  <c r="G7" i="1"/>
  <c r="E7" i="1"/>
  <c r="C7" i="1"/>
  <c r="K7" i="1" s="1"/>
  <c r="I6" i="1"/>
  <c r="G6" i="1"/>
  <c r="C6" i="1"/>
  <c r="E6" i="1" s="1"/>
  <c r="J5" i="1"/>
  <c r="K5" i="1" s="1"/>
  <c r="H5" i="1"/>
  <c r="I5" i="1" s="1"/>
  <c r="F5" i="1"/>
  <c r="G5" i="1" s="1"/>
  <c r="D5" i="1"/>
  <c r="E5" i="1" s="1"/>
  <c r="C5" i="1"/>
  <c r="E23" i="1" l="1"/>
  <c r="G30" i="1"/>
  <c r="C29" i="1"/>
  <c r="I29" i="1" s="1"/>
  <c r="E30" i="1"/>
  <c r="K30" i="1"/>
  <c r="I30" i="1"/>
  <c r="K12" i="1"/>
  <c r="G20" i="1"/>
  <c r="K6" i="1"/>
  <c r="I7" i="1"/>
  <c r="E9" i="1"/>
  <c r="K10" i="1"/>
  <c r="G12" i="1"/>
  <c r="E13" i="1"/>
  <c r="C14" i="1"/>
  <c r="I15" i="1"/>
  <c r="G16" i="1"/>
  <c r="I19" i="1"/>
  <c r="E21" i="1"/>
  <c r="G24" i="1"/>
  <c r="E25" i="1"/>
  <c r="C26" i="1"/>
  <c r="I27" i="1"/>
  <c r="G28" i="1"/>
  <c r="G8" i="1"/>
  <c r="G9" i="1"/>
  <c r="E10" i="1"/>
  <c r="C11" i="1"/>
  <c r="I12" i="1"/>
  <c r="G13" i="1"/>
  <c r="I16" i="1"/>
  <c r="E17" i="1"/>
  <c r="G21" i="1"/>
  <c r="C23" i="1"/>
  <c r="I24" i="1"/>
  <c r="G25" i="1"/>
  <c r="I28" i="1"/>
  <c r="G31" i="1"/>
  <c r="K24" i="1"/>
  <c r="I31" i="1"/>
  <c r="K16" i="1"/>
  <c r="E14" i="1" l="1"/>
  <c r="I14" i="1"/>
  <c r="K29" i="1"/>
  <c r="K23" i="1"/>
  <c r="G23" i="1"/>
  <c r="E26" i="1"/>
  <c r="I26" i="1"/>
  <c r="K14" i="1"/>
  <c r="E29" i="1"/>
  <c r="G14" i="1"/>
  <c r="I23" i="1"/>
  <c r="G11" i="1"/>
  <c r="E11" i="1"/>
  <c r="K11" i="1"/>
  <c r="I11" i="1"/>
  <c r="G26" i="1"/>
  <c r="G29" i="1"/>
  <c r="K26" i="1"/>
</calcChain>
</file>

<file path=xl/sharedStrings.xml><?xml version="1.0" encoding="utf-8"?>
<sst xmlns="http://schemas.openxmlformats.org/spreadsheetml/2006/main" count="52" uniqueCount="22">
  <si>
    <t>新北市五股區現住人口之婚姻狀況</t>
    <phoneticPr fontId="4" type="noConversion"/>
  </si>
  <si>
    <t>單位：人；%</t>
    <phoneticPr fontId="4" type="noConversion"/>
  </si>
  <si>
    <t>項    目    別</t>
    <phoneticPr fontId="4" type="noConversion"/>
  </si>
  <si>
    <t>總計</t>
    <phoneticPr fontId="4" type="noConversion"/>
  </si>
  <si>
    <t>未　婚</t>
    <phoneticPr fontId="4" type="noConversion"/>
  </si>
  <si>
    <t>有　偶</t>
    <phoneticPr fontId="4" type="noConversion"/>
  </si>
  <si>
    <t>離　婚</t>
    <phoneticPr fontId="4" type="noConversion"/>
  </si>
  <si>
    <t>喪　偶</t>
    <phoneticPr fontId="4" type="noConversion"/>
  </si>
  <si>
    <t>人數</t>
    <phoneticPr fontId="4" type="noConversion"/>
  </si>
  <si>
    <t>比率</t>
    <phoneticPr fontId="4" type="noConversion"/>
  </si>
  <si>
    <t>107年底</t>
    <phoneticPr fontId="4" type="noConversion"/>
  </si>
  <si>
    <t xml:space="preserve">總計 </t>
    <phoneticPr fontId="4" type="noConversion"/>
  </si>
  <si>
    <t>男</t>
    <phoneticPr fontId="4" type="noConversion"/>
  </si>
  <si>
    <t>女</t>
    <phoneticPr fontId="4" type="noConversion"/>
  </si>
  <si>
    <t>106年底</t>
    <phoneticPr fontId="4" type="noConversion"/>
  </si>
  <si>
    <t>105年底</t>
    <phoneticPr fontId="4" type="noConversion"/>
  </si>
  <si>
    <t>104年底</t>
    <phoneticPr fontId="4" type="noConversion"/>
  </si>
  <si>
    <t>103年底</t>
    <phoneticPr fontId="4" type="noConversion"/>
  </si>
  <si>
    <t>102年底</t>
    <phoneticPr fontId="4" type="noConversion"/>
  </si>
  <si>
    <t>101年底</t>
    <phoneticPr fontId="4" type="noConversion"/>
  </si>
  <si>
    <t>100年底</t>
    <phoneticPr fontId="4" type="noConversion"/>
  </si>
  <si>
    <t>99年底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</si>
</sst>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4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20"/>
      <name val="微軟正黑體"/>
      <family val="2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theme="1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41" fontId="6" fillId="0" borderId="1" xfId="1" applyNumberFormat="1" applyFont="1" applyBorder="1" applyAlignment="1">
      <alignment horizontal="right" vertical="center"/>
    </xf>
    <xf numFmtId="43" fontId="11" fillId="0" borderId="1" xfId="1" applyNumberFormat="1" applyFont="1" applyFill="1" applyBorder="1" applyAlignment="1">
      <alignment horizontal="right" vertical="center"/>
    </xf>
    <xf numFmtId="41" fontId="6" fillId="0" borderId="1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/>
    <xf numFmtId="0" fontId="6" fillId="0" borderId="0" xfId="1" applyFont="1" applyFill="1"/>
  </cellXfs>
  <cellStyles count="4">
    <cellStyle name="一般" xfId="0" builtinId="0"/>
    <cellStyle name="一般 2" xfId="1"/>
    <cellStyle name="千分位 2" xfId="2"/>
    <cellStyle name="千分位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6032;&#21271;&#24066;&#20116;&#32929;&#21312;&#20844;&#25152;&#24615;&#21029;&#32113;&#35336;&#25351;&#27161;&#38917;&#30446;&#34920;!A1"/><Relationship Id="rId1" Type="http://schemas.openxmlformats.org/officeDocument/2006/relationships/hyperlink" Target="#&#26032;&#21271;&#24066;&#9675;&#9675;&#21312;&#20844;&#25152;&#24615;&#21029;&#32113;&#35336;&#25351;&#27161;&#24314;&#32622;&#38917;&#30446;&#3492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0</xdr:row>
      <xdr:rowOff>76200</xdr:rowOff>
    </xdr:from>
    <xdr:to>
      <xdr:col>11</xdr:col>
      <xdr:colOff>0</xdr:colOff>
      <xdr:row>0</xdr:row>
      <xdr:rowOff>619125</xdr:rowOff>
    </xdr:to>
    <xdr:grpSp>
      <xdr:nvGrpSpPr>
        <xdr:cNvPr id="2" name="群組 3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9439275" y="76200"/>
          <a:ext cx="1362075" cy="542925"/>
          <a:chOff x="4872524" y="77774"/>
          <a:chExt cx="1967604" cy="619200"/>
        </a:xfrm>
      </xdr:grpSpPr>
      <xdr:sp macro="" textlink="">
        <xdr:nvSpPr>
          <xdr:cNvPr id="3" name="文字方塊 2">
            <a:hlinkClick xmlns:r="http://schemas.openxmlformats.org/officeDocument/2006/relationships" r:id="rId2"/>
          </xdr:cNvPr>
          <xdr:cNvSpPr txBox="1"/>
        </xdr:nvSpPr>
        <xdr:spPr>
          <a:xfrm>
            <a:off x="4872524" y="77774"/>
            <a:ext cx="1967604" cy="619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468000" rtlCol="0" anchor="t"/>
          <a:lstStyle/>
          <a:p>
            <a:pPr algn="ctr"/>
            <a:r>
              <a:rPr lang="zh-TW" altLang="en-US" sz="1000">
                <a:latin typeface="標楷體" panose="03000509000000000000" pitchFamily="65" charset="-120"/>
                <a:ea typeface="標楷體" panose="03000509000000000000" pitchFamily="65" charset="-120"/>
              </a:rPr>
              <a:t>回性別統計指標建置項目表</a:t>
            </a:r>
          </a:p>
        </xdr:txBody>
      </xdr:sp>
      <xdr:sp macro="" textlink="">
        <xdr:nvSpPr>
          <xdr:cNvPr id="4" name="弧形箭號 (左彎) 3"/>
          <xdr:cNvSpPr/>
        </xdr:nvSpPr>
        <xdr:spPr>
          <a:xfrm flipV="1">
            <a:off x="4896374" y="132090"/>
            <a:ext cx="536619" cy="434526"/>
          </a:xfrm>
          <a:prstGeom prst="curvedLeftArrow">
            <a:avLst>
              <a:gd name="adj1" fmla="val 29691"/>
              <a:gd name="adj2" fmla="val 62993"/>
              <a:gd name="adj3" fmla="val 37315"/>
            </a:avLst>
          </a:prstGeom>
          <a:solidFill>
            <a:schemeClr val="accent1">
              <a:lumMod val="40000"/>
              <a:lumOff val="60000"/>
            </a:schemeClr>
          </a:solidFill>
          <a:ln>
            <a:solidFill>
              <a:schemeClr val="accent1">
                <a:lumMod val="40000"/>
                <a:lumOff val="60000"/>
              </a:schemeClr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topLeftCell="A4" zoomScaleNormal="50" zoomScaleSheetLayoutView="100" workbookViewId="0">
      <selection activeCell="E12" sqref="E12"/>
    </sheetView>
  </sheetViews>
  <sheetFormatPr defaultRowHeight="15.75"/>
  <cols>
    <col min="1" max="2" width="10.625" style="23" customWidth="1"/>
    <col min="3" max="3" width="14.5" style="23" customWidth="1"/>
    <col min="4" max="4" width="13.25" style="23" customWidth="1"/>
    <col min="5" max="11" width="13.25" style="24" customWidth="1"/>
    <col min="12" max="13" width="9" style="23"/>
    <col min="14" max="14" width="9.125" style="23" customWidth="1"/>
    <col min="15" max="256" width="9" style="23"/>
    <col min="257" max="258" width="10.625" style="23" customWidth="1"/>
    <col min="259" max="259" width="16.625" style="23" customWidth="1"/>
    <col min="260" max="267" width="14.625" style="23" customWidth="1"/>
    <col min="268" max="512" width="9" style="23"/>
    <col min="513" max="514" width="10.625" style="23" customWidth="1"/>
    <col min="515" max="515" width="16.625" style="23" customWidth="1"/>
    <col min="516" max="523" width="14.625" style="23" customWidth="1"/>
    <col min="524" max="768" width="9" style="23"/>
    <col min="769" max="770" width="10.625" style="23" customWidth="1"/>
    <col min="771" max="771" width="16.625" style="23" customWidth="1"/>
    <col min="772" max="779" width="14.625" style="23" customWidth="1"/>
    <col min="780" max="1024" width="9" style="23"/>
    <col min="1025" max="1026" width="10.625" style="23" customWidth="1"/>
    <col min="1027" max="1027" width="16.625" style="23" customWidth="1"/>
    <col min="1028" max="1035" width="14.625" style="23" customWidth="1"/>
    <col min="1036" max="1280" width="9" style="23"/>
    <col min="1281" max="1282" width="10.625" style="23" customWidth="1"/>
    <col min="1283" max="1283" width="16.625" style="23" customWidth="1"/>
    <col min="1284" max="1291" width="14.625" style="23" customWidth="1"/>
    <col min="1292" max="1536" width="9" style="23"/>
    <col min="1537" max="1538" width="10.625" style="23" customWidth="1"/>
    <col min="1539" max="1539" width="16.625" style="23" customWidth="1"/>
    <col min="1540" max="1547" width="14.625" style="23" customWidth="1"/>
    <col min="1548" max="1792" width="9" style="23"/>
    <col min="1793" max="1794" width="10.625" style="23" customWidth="1"/>
    <col min="1795" max="1795" width="16.625" style="23" customWidth="1"/>
    <col min="1796" max="1803" width="14.625" style="23" customWidth="1"/>
    <col min="1804" max="2048" width="9" style="23"/>
    <col min="2049" max="2050" width="10.625" style="23" customWidth="1"/>
    <col min="2051" max="2051" width="16.625" style="23" customWidth="1"/>
    <col min="2052" max="2059" width="14.625" style="23" customWidth="1"/>
    <col min="2060" max="2304" width="9" style="23"/>
    <col min="2305" max="2306" width="10.625" style="23" customWidth="1"/>
    <col min="2307" max="2307" width="16.625" style="23" customWidth="1"/>
    <col min="2308" max="2315" width="14.625" style="23" customWidth="1"/>
    <col min="2316" max="2560" width="9" style="23"/>
    <col min="2561" max="2562" width="10.625" style="23" customWidth="1"/>
    <col min="2563" max="2563" width="16.625" style="23" customWidth="1"/>
    <col min="2564" max="2571" width="14.625" style="23" customWidth="1"/>
    <col min="2572" max="2816" width="9" style="23"/>
    <col min="2817" max="2818" width="10.625" style="23" customWidth="1"/>
    <col min="2819" max="2819" width="16.625" style="23" customWidth="1"/>
    <col min="2820" max="2827" width="14.625" style="23" customWidth="1"/>
    <col min="2828" max="3072" width="9" style="23"/>
    <col min="3073" max="3074" width="10.625" style="23" customWidth="1"/>
    <col min="3075" max="3075" width="16.625" style="23" customWidth="1"/>
    <col min="3076" max="3083" width="14.625" style="23" customWidth="1"/>
    <col min="3084" max="3328" width="9" style="23"/>
    <col min="3329" max="3330" width="10.625" style="23" customWidth="1"/>
    <col min="3331" max="3331" width="16.625" style="23" customWidth="1"/>
    <col min="3332" max="3339" width="14.625" style="23" customWidth="1"/>
    <col min="3340" max="3584" width="9" style="23"/>
    <col min="3585" max="3586" width="10.625" style="23" customWidth="1"/>
    <col min="3587" max="3587" width="16.625" style="23" customWidth="1"/>
    <col min="3588" max="3595" width="14.625" style="23" customWidth="1"/>
    <col min="3596" max="3840" width="9" style="23"/>
    <col min="3841" max="3842" width="10.625" style="23" customWidth="1"/>
    <col min="3843" max="3843" width="16.625" style="23" customWidth="1"/>
    <col min="3844" max="3851" width="14.625" style="23" customWidth="1"/>
    <col min="3852" max="4096" width="9" style="23"/>
    <col min="4097" max="4098" width="10.625" style="23" customWidth="1"/>
    <col min="4099" max="4099" width="16.625" style="23" customWidth="1"/>
    <col min="4100" max="4107" width="14.625" style="23" customWidth="1"/>
    <col min="4108" max="4352" width="9" style="23"/>
    <col min="4353" max="4354" width="10.625" style="23" customWidth="1"/>
    <col min="4355" max="4355" width="16.625" style="23" customWidth="1"/>
    <col min="4356" max="4363" width="14.625" style="23" customWidth="1"/>
    <col min="4364" max="4608" width="9" style="23"/>
    <col min="4609" max="4610" width="10.625" style="23" customWidth="1"/>
    <col min="4611" max="4611" width="16.625" style="23" customWidth="1"/>
    <col min="4612" max="4619" width="14.625" style="23" customWidth="1"/>
    <col min="4620" max="4864" width="9" style="23"/>
    <col min="4865" max="4866" width="10.625" style="23" customWidth="1"/>
    <col min="4867" max="4867" width="16.625" style="23" customWidth="1"/>
    <col min="4868" max="4875" width="14.625" style="23" customWidth="1"/>
    <col min="4876" max="5120" width="9" style="23"/>
    <col min="5121" max="5122" width="10.625" style="23" customWidth="1"/>
    <col min="5123" max="5123" width="16.625" style="23" customWidth="1"/>
    <col min="5124" max="5131" width="14.625" style="23" customWidth="1"/>
    <col min="5132" max="5376" width="9" style="23"/>
    <col min="5377" max="5378" width="10.625" style="23" customWidth="1"/>
    <col min="5379" max="5379" width="16.625" style="23" customWidth="1"/>
    <col min="5380" max="5387" width="14.625" style="23" customWidth="1"/>
    <col min="5388" max="5632" width="9" style="23"/>
    <col min="5633" max="5634" width="10.625" style="23" customWidth="1"/>
    <col min="5635" max="5635" width="16.625" style="23" customWidth="1"/>
    <col min="5636" max="5643" width="14.625" style="23" customWidth="1"/>
    <col min="5644" max="5888" width="9" style="23"/>
    <col min="5889" max="5890" width="10.625" style="23" customWidth="1"/>
    <col min="5891" max="5891" width="16.625" style="23" customWidth="1"/>
    <col min="5892" max="5899" width="14.625" style="23" customWidth="1"/>
    <col min="5900" max="6144" width="9" style="23"/>
    <col min="6145" max="6146" width="10.625" style="23" customWidth="1"/>
    <col min="6147" max="6147" width="16.625" style="23" customWidth="1"/>
    <col min="6148" max="6155" width="14.625" style="23" customWidth="1"/>
    <col min="6156" max="6400" width="9" style="23"/>
    <col min="6401" max="6402" width="10.625" style="23" customWidth="1"/>
    <col min="6403" max="6403" width="16.625" style="23" customWidth="1"/>
    <col min="6404" max="6411" width="14.625" style="23" customWidth="1"/>
    <col min="6412" max="6656" width="9" style="23"/>
    <col min="6657" max="6658" width="10.625" style="23" customWidth="1"/>
    <col min="6659" max="6659" width="16.625" style="23" customWidth="1"/>
    <col min="6660" max="6667" width="14.625" style="23" customWidth="1"/>
    <col min="6668" max="6912" width="9" style="23"/>
    <col min="6913" max="6914" width="10.625" style="23" customWidth="1"/>
    <col min="6915" max="6915" width="16.625" style="23" customWidth="1"/>
    <col min="6916" max="6923" width="14.625" style="23" customWidth="1"/>
    <col min="6924" max="7168" width="9" style="23"/>
    <col min="7169" max="7170" width="10.625" style="23" customWidth="1"/>
    <col min="7171" max="7171" width="16.625" style="23" customWidth="1"/>
    <col min="7172" max="7179" width="14.625" style="23" customWidth="1"/>
    <col min="7180" max="7424" width="9" style="23"/>
    <col min="7425" max="7426" width="10.625" style="23" customWidth="1"/>
    <col min="7427" max="7427" width="16.625" style="23" customWidth="1"/>
    <col min="7428" max="7435" width="14.625" style="23" customWidth="1"/>
    <col min="7436" max="7680" width="9" style="23"/>
    <col min="7681" max="7682" width="10.625" style="23" customWidth="1"/>
    <col min="7683" max="7683" width="16.625" style="23" customWidth="1"/>
    <col min="7684" max="7691" width="14.625" style="23" customWidth="1"/>
    <col min="7692" max="7936" width="9" style="23"/>
    <col min="7937" max="7938" width="10.625" style="23" customWidth="1"/>
    <col min="7939" max="7939" width="16.625" style="23" customWidth="1"/>
    <col min="7940" max="7947" width="14.625" style="23" customWidth="1"/>
    <col min="7948" max="8192" width="9" style="23"/>
    <col min="8193" max="8194" width="10.625" style="23" customWidth="1"/>
    <col min="8195" max="8195" width="16.625" style="23" customWidth="1"/>
    <col min="8196" max="8203" width="14.625" style="23" customWidth="1"/>
    <col min="8204" max="8448" width="9" style="23"/>
    <col min="8449" max="8450" width="10.625" style="23" customWidth="1"/>
    <col min="8451" max="8451" width="16.625" style="23" customWidth="1"/>
    <col min="8452" max="8459" width="14.625" style="23" customWidth="1"/>
    <col min="8460" max="8704" width="9" style="23"/>
    <col min="8705" max="8706" width="10.625" style="23" customWidth="1"/>
    <col min="8707" max="8707" width="16.625" style="23" customWidth="1"/>
    <col min="8708" max="8715" width="14.625" style="23" customWidth="1"/>
    <col min="8716" max="8960" width="9" style="23"/>
    <col min="8961" max="8962" width="10.625" style="23" customWidth="1"/>
    <col min="8963" max="8963" width="16.625" style="23" customWidth="1"/>
    <col min="8964" max="8971" width="14.625" style="23" customWidth="1"/>
    <col min="8972" max="9216" width="9" style="23"/>
    <col min="9217" max="9218" width="10.625" style="23" customWidth="1"/>
    <col min="9219" max="9219" width="16.625" style="23" customWidth="1"/>
    <col min="9220" max="9227" width="14.625" style="23" customWidth="1"/>
    <col min="9228" max="9472" width="9" style="23"/>
    <col min="9473" max="9474" width="10.625" style="23" customWidth="1"/>
    <col min="9475" max="9475" width="16.625" style="23" customWidth="1"/>
    <col min="9476" max="9483" width="14.625" style="23" customWidth="1"/>
    <col min="9484" max="9728" width="9" style="23"/>
    <col min="9729" max="9730" width="10.625" style="23" customWidth="1"/>
    <col min="9731" max="9731" width="16.625" style="23" customWidth="1"/>
    <col min="9732" max="9739" width="14.625" style="23" customWidth="1"/>
    <col min="9740" max="9984" width="9" style="23"/>
    <col min="9985" max="9986" width="10.625" style="23" customWidth="1"/>
    <col min="9987" max="9987" width="16.625" style="23" customWidth="1"/>
    <col min="9988" max="9995" width="14.625" style="23" customWidth="1"/>
    <col min="9996" max="10240" width="9" style="23"/>
    <col min="10241" max="10242" width="10.625" style="23" customWidth="1"/>
    <col min="10243" max="10243" width="16.625" style="23" customWidth="1"/>
    <col min="10244" max="10251" width="14.625" style="23" customWidth="1"/>
    <col min="10252" max="10496" width="9" style="23"/>
    <col min="10497" max="10498" width="10.625" style="23" customWidth="1"/>
    <col min="10499" max="10499" width="16.625" style="23" customWidth="1"/>
    <col min="10500" max="10507" width="14.625" style="23" customWidth="1"/>
    <col min="10508" max="10752" width="9" style="23"/>
    <col min="10753" max="10754" width="10.625" style="23" customWidth="1"/>
    <col min="10755" max="10755" width="16.625" style="23" customWidth="1"/>
    <col min="10756" max="10763" width="14.625" style="23" customWidth="1"/>
    <col min="10764" max="11008" width="9" style="23"/>
    <col min="11009" max="11010" width="10.625" style="23" customWidth="1"/>
    <col min="11011" max="11011" width="16.625" style="23" customWidth="1"/>
    <col min="11012" max="11019" width="14.625" style="23" customWidth="1"/>
    <col min="11020" max="11264" width="9" style="23"/>
    <col min="11265" max="11266" width="10.625" style="23" customWidth="1"/>
    <col min="11267" max="11267" width="16.625" style="23" customWidth="1"/>
    <col min="11268" max="11275" width="14.625" style="23" customWidth="1"/>
    <col min="11276" max="11520" width="9" style="23"/>
    <col min="11521" max="11522" width="10.625" style="23" customWidth="1"/>
    <col min="11523" max="11523" width="16.625" style="23" customWidth="1"/>
    <col min="11524" max="11531" width="14.625" style="23" customWidth="1"/>
    <col min="11532" max="11776" width="9" style="23"/>
    <col min="11777" max="11778" width="10.625" style="23" customWidth="1"/>
    <col min="11779" max="11779" width="16.625" style="23" customWidth="1"/>
    <col min="11780" max="11787" width="14.625" style="23" customWidth="1"/>
    <col min="11788" max="12032" width="9" style="23"/>
    <col min="12033" max="12034" width="10.625" style="23" customWidth="1"/>
    <col min="12035" max="12035" width="16.625" style="23" customWidth="1"/>
    <col min="12036" max="12043" width="14.625" style="23" customWidth="1"/>
    <col min="12044" max="12288" width="9" style="23"/>
    <col min="12289" max="12290" width="10.625" style="23" customWidth="1"/>
    <col min="12291" max="12291" width="16.625" style="23" customWidth="1"/>
    <col min="12292" max="12299" width="14.625" style="23" customWidth="1"/>
    <col min="12300" max="12544" width="9" style="23"/>
    <col min="12545" max="12546" width="10.625" style="23" customWidth="1"/>
    <col min="12547" max="12547" width="16.625" style="23" customWidth="1"/>
    <col min="12548" max="12555" width="14.625" style="23" customWidth="1"/>
    <col min="12556" max="12800" width="9" style="23"/>
    <col min="12801" max="12802" width="10.625" style="23" customWidth="1"/>
    <col min="12803" max="12803" width="16.625" style="23" customWidth="1"/>
    <col min="12804" max="12811" width="14.625" style="23" customWidth="1"/>
    <col min="12812" max="13056" width="9" style="23"/>
    <col min="13057" max="13058" width="10.625" style="23" customWidth="1"/>
    <col min="13059" max="13059" width="16.625" style="23" customWidth="1"/>
    <col min="13060" max="13067" width="14.625" style="23" customWidth="1"/>
    <col min="13068" max="13312" width="9" style="23"/>
    <col min="13313" max="13314" width="10.625" style="23" customWidth="1"/>
    <col min="13315" max="13315" width="16.625" style="23" customWidth="1"/>
    <col min="13316" max="13323" width="14.625" style="23" customWidth="1"/>
    <col min="13324" max="13568" width="9" style="23"/>
    <col min="13569" max="13570" width="10.625" style="23" customWidth="1"/>
    <col min="13571" max="13571" width="16.625" style="23" customWidth="1"/>
    <col min="13572" max="13579" width="14.625" style="23" customWidth="1"/>
    <col min="13580" max="13824" width="9" style="23"/>
    <col min="13825" max="13826" width="10.625" style="23" customWidth="1"/>
    <col min="13827" max="13827" width="16.625" style="23" customWidth="1"/>
    <col min="13828" max="13835" width="14.625" style="23" customWidth="1"/>
    <col min="13836" max="14080" width="9" style="23"/>
    <col min="14081" max="14082" width="10.625" style="23" customWidth="1"/>
    <col min="14083" max="14083" width="16.625" style="23" customWidth="1"/>
    <col min="14084" max="14091" width="14.625" style="23" customWidth="1"/>
    <col min="14092" max="14336" width="9" style="23"/>
    <col min="14337" max="14338" width="10.625" style="23" customWidth="1"/>
    <col min="14339" max="14339" width="16.625" style="23" customWidth="1"/>
    <col min="14340" max="14347" width="14.625" style="23" customWidth="1"/>
    <col min="14348" max="14592" width="9" style="23"/>
    <col min="14593" max="14594" width="10.625" style="23" customWidth="1"/>
    <col min="14595" max="14595" width="16.625" style="23" customWidth="1"/>
    <col min="14596" max="14603" width="14.625" style="23" customWidth="1"/>
    <col min="14604" max="14848" width="9" style="23"/>
    <col min="14849" max="14850" width="10.625" style="23" customWidth="1"/>
    <col min="14851" max="14851" width="16.625" style="23" customWidth="1"/>
    <col min="14852" max="14859" width="14.625" style="23" customWidth="1"/>
    <col min="14860" max="15104" width="9" style="23"/>
    <col min="15105" max="15106" width="10.625" style="23" customWidth="1"/>
    <col min="15107" max="15107" width="16.625" style="23" customWidth="1"/>
    <col min="15108" max="15115" width="14.625" style="23" customWidth="1"/>
    <col min="15116" max="15360" width="9" style="23"/>
    <col min="15361" max="15362" width="10.625" style="23" customWidth="1"/>
    <col min="15363" max="15363" width="16.625" style="23" customWidth="1"/>
    <col min="15364" max="15371" width="14.625" style="23" customWidth="1"/>
    <col min="15372" max="15616" width="9" style="23"/>
    <col min="15617" max="15618" width="10.625" style="23" customWidth="1"/>
    <col min="15619" max="15619" width="16.625" style="23" customWidth="1"/>
    <col min="15620" max="15627" width="14.625" style="23" customWidth="1"/>
    <col min="15628" max="15872" width="9" style="23"/>
    <col min="15873" max="15874" width="10.625" style="23" customWidth="1"/>
    <col min="15875" max="15875" width="16.625" style="23" customWidth="1"/>
    <col min="15876" max="15883" width="14.625" style="23" customWidth="1"/>
    <col min="15884" max="16128" width="9" style="23"/>
    <col min="16129" max="16130" width="10.625" style="23" customWidth="1"/>
    <col min="16131" max="16131" width="16.625" style="23" customWidth="1"/>
    <col min="16132" max="16139" width="14.625" style="23" customWidth="1"/>
    <col min="16140" max="16384" width="9" style="23"/>
  </cols>
  <sheetData>
    <row r="1" spans="1:12" s="2" customFormat="1" ht="50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3" customFormat="1" ht="16.5" customHeight="1">
      <c r="B2" s="4"/>
      <c r="C2" s="4"/>
      <c r="D2" s="4"/>
      <c r="E2" s="5"/>
      <c r="F2" s="5"/>
      <c r="G2" s="5"/>
      <c r="H2" s="5"/>
      <c r="I2" s="5"/>
      <c r="J2" s="6" t="s">
        <v>1</v>
      </c>
      <c r="K2" s="6"/>
    </row>
    <row r="3" spans="1:12" s="10" customFormat="1" ht="24" customHeight="1">
      <c r="A3" s="7" t="s">
        <v>2</v>
      </c>
      <c r="B3" s="7"/>
      <c r="C3" s="8" t="s">
        <v>3</v>
      </c>
      <c r="D3" s="7" t="s">
        <v>4</v>
      </c>
      <c r="E3" s="7"/>
      <c r="F3" s="9" t="s">
        <v>5</v>
      </c>
      <c r="G3" s="9"/>
      <c r="H3" s="9" t="s">
        <v>6</v>
      </c>
      <c r="I3" s="9"/>
      <c r="J3" s="9" t="s">
        <v>7</v>
      </c>
      <c r="K3" s="9"/>
    </row>
    <row r="4" spans="1:12" s="10" customFormat="1" ht="24" customHeight="1">
      <c r="A4" s="7"/>
      <c r="B4" s="7"/>
      <c r="C4" s="7"/>
      <c r="D4" s="11" t="s">
        <v>8</v>
      </c>
      <c r="E4" s="12" t="s">
        <v>9</v>
      </c>
      <c r="F4" s="13" t="s">
        <v>8</v>
      </c>
      <c r="G4" s="12" t="s">
        <v>9</v>
      </c>
      <c r="H4" s="13" t="s">
        <v>8</v>
      </c>
      <c r="I4" s="12" t="s">
        <v>9</v>
      </c>
      <c r="J4" s="13" t="s">
        <v>8</v>
      </c>
      <c r="K4" s="12" t="s">
        <v>9</v>
      </c>
      <c r="L4" s="14"/>
    </row>
    <row r="5" spans="1:12" s="10" customFormat="1" ht="24" customHeight="1">
      <c r="A5" s="15" t="s">
        <v>10</v>
      </c>
      <c r="B5" s="16" t="s">
        <v>11</v>
      </c>
      <c r="C5" s="17">
        <f>SUM(C6:C7)</f>
        <v>86329</v>
      </c>
      <c r="D5" s="18">
        <f>SUM(D6:D7)</f>
        <v>38019</v>
      </c>
      <c r="E5" s="19">
        <f t="shared" ref="E5" si="0">D5*100/C5</f>
        <v>44.039662222428156</v>
      </c>
      <c r="F5" s="20">
        <f>SUM(F6:F7)</f>
        <v>36423</v>
      </c>
      <c r="G5" s="19">
        <f>F5*100/C5</f>
        <v>42.190920779807477</v>
      </c>
      <c r="H5" s="20">
        <f>SUM(H6:H7)</f>
        <v>7614</v>
      </c>
      <c r="I5" s="19">
        <f t="shared" ref="I5:I13" si="1">H5*100/C5</f>
        <v>8.8197477093444849</v>
      </c>
      <c r="J5" s="20">
        <f>SUM(J6:J7)</f>
        <v>4273</v>
      </c>
      <c r="K5" s="19">
        <f t="shared" ref="K5:K13" si="2">J5*100/C5</f>
        <v>4.9496692884198819</v>
      </c>
      <c r="L5" s="14"/>
    </row>
    <row r="6" spans="1:12" s="10" customFormat="1" ht="24" customHeight="1">
      <c r="A6" s="21"/>
      <c r="B6" s="16" t="s">
        <v>12</v>
      </c>
      <c r="C6" s="18">
        <f>SUM(D6+F6+H6+J6)</f>
        <v>43507</v>
      </c>
      <c r="D6" s="18">
        <v>20770</v>
      </c>
      <c r="E6" s="19">
        <f>D6*100/C6</f>
        <v>47.739444227365709</v>
      </c>
      <c r="F6" s="20">
        <v>18296</v>
      </c>
      <c r="G6" s="19">
        <f t="shared" ref="G6:G7" si="3">F6*100/C6</f>
        <v>42.053002965040108</v>
      </c>
      <c r="H6" s="20">
        <v>3689</v>
      </c>
      <c r="I6" s="19">
        <f t="shared" si="1"/>
        <v>8.4790953179948048</v>
      </c>
      <c r="J6" s="20">
        <v>752</v>
      </c>
      <c r="K6" s="19">
        <f t="shared" si="2"/>
        <v>1.7284574895993747</v>
      </c>
      <c r="L6" s="14"/>
    </row>
    <row r="7" spans="1:12" s="10" customFormat="1" ht="24" customHeight="1">
      <c r="A7" s="21"/>
      <c r="B7" s="16" t="s">
        <v>13</v>
      </c>
      <c r="C7" s="18">
        <f>SUM(D7+F7+H7+J7)</f>
        <v>42822</v>
      </c>
      <c r="D7" s="18">
        <v>17249</v>
      </c>
      <c r="E7" s="19">
        <f t="shared" ref="E7:E13" si="4">D7*100/C7</f>
        <v>40.280696838073887</v>
      </c>
      <c r="F7" s="20">
        <v>18127</v>
      </c>
      <c r="G7" s="19">
        <f t="shared" si="3"/>
        <v>42.331044790061185</v>
      </c>
      <c r="H7" s="20">
        <v>3925</v>
      </c>
      <c r="I7" s="19">
        <f t="shared" si="1"/>
        <v>9.1658493297837556</v>
      </c>
      <c r="J7" s="20">
        <v>3521</v>
      </c>
      <c r="K7" s="19">
        <f t="shared" si="2"/>
        <v>8.2224090420811731</v>
      </c>
      <c r="L7" s="14"/>
    </row>
    <row r="8" spans="1:12" s="10" customFormat="1" ht="24" customHeight="1">
      <c r="A8" s="15" t="s">
        <v>14</v>
      </c>
      <c r="B8" s="16" t="s">
        <v>11</v>
      </c>
      <c r="C8" s="17">
        <f>SUM(C9:C10)</f>
        <v>84919</v>
      </c>
      <c r="D8" s="18">
        <f>SUM(D9:D10)</f>
        <v>37751</v>
      </c>
      <c r="E8" s="19">
        <f t="shared" si="4"/>
        <v>44.455304466609356</v>
      </c>
      <c r="F8" s="20">
        <f>SUM(F9:F10)</f>
        <v>35791</v>
      </c>
      <c r="G8" s="19">
        <f>F8*100/C8</f>
        <v>42.147222647464055</v>
      </c>
      <c r="H8" s="20">
        <f>SUM(H9:H10)</f>
        <v>7236</v>
      </c>
      <c r="I8" s="19">
        <f t="shared" si="1"/>
        <v>8.5210612465997002</v>
      </c>
      <c r="J8" s="20">
        <f>SUM(J9:J10)</f>
        <v>4141</v>
      </c>
      <c r="K8" s="19">
        <f t="shared" si="2"/>
        <v>4.8764116393268884</v>
      </c>
      <c r="L8" s="14"/>
    </row>
    <row r="9" spans="1:12" s="10" customFormat="1" ht="24" customHeight="1">
      <c r="A9" s="21"/>
      <c r="B9" s="16" t="s">
        <v>12</v>
      </c>
      <c r="C9" s="18">
        <f>SUM(D9+F9+H9+J9)</f>
        <v>42844</v>
      </c>
      <c r="D9" s="18">
        <v>20610</v>
      </c>
      <c r="E9" s="19">
        <f>D9*100/C9</f>
        <v>48.104752123984689</v>
      </c>
      <c r="F9" s="20">
        <v>17979</v>
      </c>
      <c r="G9" s="19">
        <f t="shared" ref="G9:G10" si="5">F9*100/C9</f>
        <v>41.963868919802074</v>
      </c>
      <c r="H9" s="20">
        <v>3513</v>
      </c>
      <c r="I9" s="19">
        <f t="shared" si="1"/>
        <v>8.1995145177854543</v>
      </c>
      <c r="J9" s="20">
        <v>742</v>
      </c>
      <c r="K9" s="19">
        <f t="shared" si="2"/>
        <v>1.7318644384277846</v>
      </c>
      <c r="L9" s="14"/>
    </row>
    <row r="10" spans="1:12" s="10" customFormat="1" ht="24" customHeight="1">
      <c r="A10" s="21"/>
      <c r="B10" s="16" t="s">
        <v>13</v>
      </c>
      <c r="C10" s="18">
        <f>SUM(D10+F10+H10+J10)</f>
        <v>42075</v>
      </c>
      <c r="D10" s="18">
        <v>17141</v>
      </c>
      <c r="E10" s="19">
        <f t="shared" si="4"/>
        <v>40.739156268568031</v>
      </c>
      <c r="F10" s="20">
        <v>17812</v>
      </c>
      <c r="G10" s="19">
        <f t="shared" si="5"/>
        <v>42.333927510398098</v>
      </c>
      <c r="H10" s="20">
        <v>3723</v>
      </c>
      <c r="I10" s="19">
        <f t="shared" si="1"/>
        <v>8.8484848484848477</v>
      </c>
      <c r="J10" s="20">
        <v>3399</v>
      </c>
      <c r="K10" s="19">
        <f t="shared" si="2"/>
        <v>8.0784313725490193</v>
      </c>
      <c r="L10" s="14"/>
    </row>
    <row r="11" spans="1:12" ht="22.15" customHeight="1">
      <c r="A11" s="15" t="s">
        <v>15</v>
      </c>
      <c r="B11" s="16" t="s">
        <v>11</v>
      </c>
      <c r="C11" s="18">
        <f>SUM(C12:C13)</f>
        <v>84134</v>
      </c>
      <c r="D11" s="18">
        <v>37684</v>
      </c>
      <c r="E11" s="19">
        <f t="shared" si="4"/>
        <v>44.790453324458603</v>
      </c>
      <c r="F11" s="20">
        <v>35474</v>
      </c>
      <c r="G11" s="19">
        <f>F11*100/C11</f>
        <v>42.163691254427462</v>
      </c>
      <c r="H11" s="20">
        <v>6943</v>
      </c>
      <c r="I11" s="19">
        <f t="shared" si="1"/>
        <v>8.2523117883376518</v>
      </c>
      <c r="J11" s="20">
        <v>4033</v>
      </c>
      <c r="K11" s="19">
        <f t="shared" si="2"/>
        <v>4.7935436327762853</v>
      </c>
      <c r="L11" s="22"/>
    </row>
    <row r="12" spans="1:12" ht="22.15" customHeight="1">
      <c r="A12" s="21"/>
      <c r="B12" s="16" t="s">
        <v>12</v>
      </c>
      <c r="C12" s="18">
        <f>SUM(D12+F12+H12+J12)</f>
        <v>42449</v>
      </c>
      <c r="D12" s="18">
        <v>20587</v>
      </c>
      <c r="E12" s="19">
        <f>D12*100/C12</f>
        <v>48.498197837404888</v>
      </c>
      <c r="F12" s="20">
        <v>17773</v>
      </c>
      <c r="G12" s="19">
        <f t="shared" ref="G12:G13" si="6">F12*100/C12</f>
        <v>41.869066409102686</v>
      </c>
      <c r="H12" s="20">
        <v>3379</v>
      </c>
      <c r="I12" s="19">
        <f t="shared" si="1"/>
        <v>7.9601404037786523</v>
      </c>
      <c r="J12" s="20">
        <v>710</v>
      </c>
      <c r="K12" s="19">
        <f t="shared" si="2"/>
        <v>1.6725953497137742</v>
      </c>
      <c r="L12" s="22"/>
    </row>
    <row r="13" spans="1:12" ht="22.15" customHeight="1">
      <c r="A13" s="21"/>
      <c r="B13" s="16" t="s">
        <v>13</v>
      </c>
      <c r="C13" s="18">
        <f>SUM(D13+F13+H13+J13)</f>
        <v>41685</v>
      </c>
      <c r="D13" s="18">
        <v>17097</v>
      </c>
      <c r="E13" s="19">
        <f t="shared" si="4"/>
        <v>41.01475350845628</v>
      </c>
      <c r="F13" s="20">
        <v>17701</v>
      </c>
      <c r="G13" s="19">
        <f t="shared" si="6"/>
        <v>42.463715964975414</v>
      </c>
      <c r="H13" s="20">
        <v>3564</v>
      </c>
      <c r="I13" s="19">
        <f t="shared" si="1"/>
        <v>8.5498380712486508</v>
      </c>
      <c r="J13" s="20">
        <v>3323</v>
      </c>
      <c r="K13" s="19">
        <f t="shared" si="2"/>
        <v>7.9716924553196593</v>
      </c>
      <c r="L13" s="22"/>
    </row>
    <row r="14" spans="1:12" ht="22.15" customHeight="1">
      <c r="A14" s="15" t="s">
        <v>16</v>
      </c>
      <c r="B14" s="16" t="s">
        <v>11</v>
      </c>
      <c r="C14" s="18">
        <f>SUM(C15:C16)</f>
        <v>82923</v>
      </c>
      <c r="D14" s="18">
        <f>SUM(D15:D16)</f>
        <v>37426</v>
      </c>
      <c r="E14" s="19">
        <f>D14*100/C14</f>
        <v>45.13343704400468</v>
      </c>
      <c r="F14" s="20">
        <f>SUM(F15:F16)</f>
        <v>34894</v>
      </c>
      <c r="G14" s="19">
        <f>F14*100/C14</f>
        <v>42.08000192950086</v>
      </c>
      <c r="H14" s="20">
        <f>SUM(H15:H16)</f>
        <v>6687</v>
      </c>
      <c r="I14" s="19">
        <f>H14*100/C14</f>
        <v>8.0641076661481126</v>
      </c>
      <c r="J14" s="20">
        <f>SUM(J15:J16)</f>
        <v>3916</v>
      </c>
      <c r="K14" s="19">
        <f>J14*100/C14</f>
        <v>4.7224533603463454</v>
      </c>
      <c r="L14" s="22"/>
    </row>
    <row r="15" spans="1:12" ht="22.15" customHeight="1">
      <c r="A15" s="21"/>
      <c r="B15" s="16" t="s">
        <v>12</v>
      </c>
      <c r="C15" s="18">
        <f>SUM(D15+F15+H15+J15)</f>
        <v>41842</v>
      </c>
      <c r="D15" s="18">
        <v>20386</v>
      </c>
      <c r="E15" s="19">
        <f>D15*100/C15</f>
        <v>48.721380431145739</v>
      </c>
      <c r="F15" s="20">
        <v>17502</v>
      </c>
      <c r="G15" s="19">
        <f>F15*100/C15</f>
        <v>41.828784474929499</v>
      </c>
      <c r="H15" s="20">
        <v>3245</v>
      </c>
      <c r="I15" s="19">
        <f>H15*100/C15</f>
        <v>7.7553654223029493</v>
      </c>
      <c r="J15" s="20">
        <v>709</v>
      </c>
      <c r="K15" s="19">
        <f>J15*100/C15</f>
        <v>1.6944696716218155</v>
      </c>
      <c r="L15" s="22"/>
    </row>
    <row r="16" spans="1:12" ht="22.15" customHeight="1">
      <c r="A16" s="21"/>
      <c r="B16" s="16" t="s">
        <v>13</v>
      </c>
      <c r="C16" s="18">
        <f>SUM(D16+F16+H16+J16)</f>
        <v>41081</v>
      </c>
      <c r="D16" s="18">
        <v>17040</v>
      </c>
      <c r="E16" s="19">
        <f>D16*100/C16</f>
        <v>41.479029234926124</v>
      </c>
      <c r="F16" s="20">
        <v>17392</v>
      </c>
      <c r="G16" s="19">
        <f>F16*100/C16</f>
        <v>42.335873031328354</v>
      </c>
      <c r="H16" s="20">
        <v>3442</v>
      </c>
      <c r="I16" s="19">
        <f>H16*100/C16</f>
        <v>8.378569168228621</v>
      </c>
      <c r="J16" s="20">
        <v>3207</v>
      </c>
      <c r="K16" s="19">
        <f>J16*100/C16</f>
        <v>7.8065285655169054</v>
      </c>
      <c r="L16" s="22"/>
    </row>
    <row r="17" spans="1:12" ht="22.15" customHeight="1">
      <c r="A17" s="15" t="s">
        <v>17</v>
      </c>
      <c r="B17" s="16" t="s">
        <v>11</v>
      </c>
      <c r="C17" s="18">
        <f>SUM(C18:C19)</f>
        <v>82255</v>
      </c>
      <c r="D17" s="18">
        <f>SUM(D18:D19)</f>
        <v>37363</v>
      </c>
      <c r="E17" s="19">
        <f t="shared" ref="E17:E31" si="7">D17*100/C17</f>
        <v>45.42337851802322</v>
      </c>
      <c r="F17" s="20">
        <f>SUM(F18:F19)</f>
        <v>34659</v>
      </c>
      <c r="G17" s="19">
        <f t="shared" ref="G17:G31" si="8">F17*100/C17</f>
        <v>42.136040362288007</v>
      </c>
      <c r="H17" s="20">
        <f>SUM(H18:H19)</f>
        <v>6431</v>
      </c>
      <c r="I17" s="19">
        <f t="shared" ref="I17:I31" si="9">H17*100/C17</f>
        <v>7.8183697039693634</v>
      </c>
      <c r="J17" s="20">
        <f>SUM(J18:J19)</f>
        <v>3802</v>
      </c>
      <c r="K17" s="19">
        <f t="shared" ref="K17:K31" si="10">J17*100/C17</f>
        <v>4.6222114157194092</v>
      </c>
      <c r="L17" s="22"/>
    </row>
    <row r="18" spans="1:12" ht="22.15" customHeight="1">
      <c r="A18" s="21"/>
      <c r="B18" s="16" t="s">
        <v>12</v>
      </c>
      <c r="C18" s="18">
        <f>SUM(D18+F18+H18+J18)</f>
        <v>41533</v>
      </c>
      <c r="D18" s="18">
        <v>20332</v>
      </c>
      <c r="E18" s="19">
        <f t="shared" si="7"/>
        <v>48.953843931331711</v>
      </c>
      <c r="F18" s="20">
        <v>17379</v>
      </c>
      <c r="G18" s="19">
        <f t="shared" si="8"/>
        <v>41.843835022752991</v>
      </c>
      <c r="H18" s="20">
        <v>3140</v>
      </c>
      <c r="I18" s="19">
        <f t="shared" si="9"/>
        <v>7.5602532925625408</v>
      </c>
      <c r="J18" s="20">
        <v>682</v>
      </c>
      <c r="K18" s="19">
        <f t="shared" si="10"/>
        <v>1.6420677533527557</v>
      </c>
      <c r="L18" s="22"/>
    </row>
    <row r="19" spans="1:12" ht="22.15" customHeight="1">
      <c r="A19" s="21"/>
      <c r="B19" s="16" t="s">
        <v>13</v>
      </c>
      <c r="C19" s="18">
        <f>SUM(D19+F19+H19+J19)</f>
        <v>40722</v>
      </c>
      <c r="D19" s="18">
        <v>17031</v>
      </c>
      <c r="E19" s="19">
        <f t="shared" si="7"/>
        <v>41.822602033298956</v>
      </c>
      <c r="F19" s="20">
        <v>17280</v>
      </c>
      <c r="G19" s="19">
        <f t="shared" si="8"/>
        <v>42.434065124502723</v>
      </c>
      <c r="H19" s="20">
        <v>3291</v>
      </c>
      <c r="I19" s="19">
        <f t="shared" si="9"/>
        <v>8.0816266391631064</v>
      </c>
      <c r="J19" s="20">
        <v>3120</v>
      </c>
      <c r="K19" s="19">
        <f t="shared" si="10"/>
        <v>7.6617062030352141</v>
      </c>
      <c r="L19" s="22"/>
    </row>
    <row r="20" spans="1:12" ht="22.15" customHeight="1">
      <c r="A20" s="15" t="s">
        <v>18</v>
      </c>
      <c r="B20" s="16" t="s">
        <v>11</v>
      </c>
      <c r="C20" s="18">
        <f>SUM(C21:C22)</f>
        <v>81744</v>
      </c>
      <c r="D20" s="18">
        <f>SUM(D21:D22)</f>
        <v>37344</v>
      </c>
      <c r="E20" s="19">
        <f t="shared" si="7"/>
        <v>45.684086905460951</v>
      </c>
      <c r="F20" s="20">
        <f>SUM(F21:F22)</f>
        <v>34442</v>
      </c>
      <c r="G20" s="19">
        <f t="shared" si="8"/>
        <v>42.133979252299866</v>
      </c>
      <c r="H20" s="20">
        <f>SUM(H21:H22)</f>
        <v>6275</v>
      </c>
      <c r="I20" s="19">
        <f t="shared" si="9"/>
        <v>7.6764043844196514</v>
      </c>
      <c r="J20" s="20">
        <f>SUM(J21:J22)</f>
        <v>3683</v>
      </c>
      <c r="K20" s="19">
        <f t="shared" si="10"/>
        <v>4.5055294578195344</v>
      </c>
      <c r="L20" s="22"/>
    </row>
    <row r="21" spans="1:12" ht="22.15" customHeight="1">
      <c r="A21" s="21"/>
      <c r="B21" s="16" t="s">
        <v>12</v>
      </c>
      <c r="C21" s="18">
        <f>SUM(D21+F21+H21+J21)</f>
        <v>41292</v>
      </c>
      <c r="D21" s="18">
        <v>20318</v>
      </c>
      <c r="E21" s="19">
        <f t="shared" si="7"/>
        <v>49.205657270173397</v>
      </c>
      <c r="F21" s="20">
        <v>17271</v>
      </c>
      <c r="G21" s="19">
        <f t="shared" si="8"/>
        <v>41.826503923278118</v>
      </c>
      <c r="H21" s="20">
        <v>3049</v>
      </c>
      <c r="I21" s="19">
        <f t="shared" si="9"/>
        <v>7.3839969001259327</v>
      </c>
      <c r="J21" s="20">
        <v>654</v>
      </c>
      <c r="K21" s="19">
        <f t="shared" si="10"/>
        <v>1.5838419064225515</v>
      </c>
      <c r="L21" s="22"/>
    </row>
    <row r="22" spans="1:12" ht="22.15" customHeight="1">
      <c r="A22" s="21"/>
      <c r="B22" s="16" t="s">
        <v>13</v>
      </c>
      <c r="C22" s="18">
        <f>SUM(D22+F22+H22+J22)</f>
        <v>40452</v>
      </c>
      <c r="D22" s="18">
        <v>17026</v>
      </c>
      <c r="E22" s="19">
        <f t="shared" si="7"/>
        <v>42.089389894195591</v>
      </c>
      <c r="F22" s="20">
        <v>17171</v>
      </c>
      <c r="G22" s="19">
        <f t="shared" si="8"/>
        <v>42.447839414614855</v>
      </c>
      <c r="H22" s="20">
        <v>3226</v>
      </c>
      <c r="I22" s="19">
        <f t="shared" si="9"/>
        <v>7.9748838129140713</v>
      </c>
      <c r="J22" s="20">
        <v>3029</v>
      </c>
      <c r="K22" s="19">
        <f t="shared" si="10"/>
        <v>7.4878868782754866</v>
      </c>
      <c r="L22" s="22"/>
    </row>
    <row r="23" spans="1:12" ht="22.15" customHeight="1">
      <c r="A23" s="15" t="s">
        <v>19</v>
      </c>
      <c r="B23" s="16" t="s">
        <v>11</v>
      </c>
      <c r="C23" s="18">
        <f>SUM(C24:C25)</f>
        <v>81225</v>
      </c>
      <c r="D23" s="18">
        <f>SUM(D24:D25)</f>
        <v>37404</v>
      </c>
      <c r="E23" s="19">
        <f t="shared" si="7"/>
        <v>46.049861495844873</v>
      </c>
      <c r="F23" s="20">
        <f>SUM(F24:F25)</f>
        <v>34239</v>
      </c>
      <c r="G23" s="19">
        <f t="shared" si="8"/>
        <v>42.153277931671283</v>
      </c>
      <c r="H23" s="20">
        <f>SUM(H24:H25)</f>
        <v>6033</v>
      </c>
      <c r="I23" s="19">
        <f t="shared" si="9"/>
        <v>7.427516158818098</v>
      </c>
      <c r="J23" s="20">
        <f>SUM(J24:J25)</f>
        <v>3549</v>
      </c>
      <c r="K23" s="19">
        <f t="shared" si="10"/>
        <v>4.3693444136657433</v>
      </c>
      <c r="L23" s="22"/>
    </row>
    <row r="24" spans="1:12" ht="22.15" customHeight="1">
      <c r="A24" s="21"/>
      <c r="B24" s="16" t="s">
        <v>12</v>
      </c>
      <c r="C24" s="18">
        <f>SUM(D24+F24+H24+J24)</f>
        <v>41085</v>
      </c>
      <c r="D24" s="18">
        <v>20273</v>
      </c>
      <c r="E24" s="19">
        <f t="shared" si="7"/>
        <v>49.344042838018744</v>
      </c>
      <c r="F24" s="20">
        <v>17252</v>
      </c>
      <c r="G24" s="19">
        <f t="shared" si="8"/>
        <v>41.990994280150908</v>
      </c>
      <c r="H24" s="20">
        <v>2933</v>
      </c>
      <c r="I24" s="19">
        <f t="shared" si="9"/>
        <v>7.1388584641596688</v>
      </c>
      <c r="J24" s="20">
        <v>627</v>
      </c>
      <c r="K24" s="19">
        <f t="shared" si="10"/>
        <v>1.5261044176706828</v>
      </c>
      <c r="L24" s="22"/>
    </row>
    <row r="25" spans="1:12" ht="22.15" customHeight="1">
      <c r="A25" s="21"/>
      <c r="B25" s="16" t="s">
        <v>13</v>
      </c>
      <c r="C25" s="18">
        <f>SUM(D25+F25+H25+J25)</f>
        <v>40140</v>
      </c>
      <c r="D25" s="18">
        <v>17131</v>
      </c>
      <c r="E25" s="19">
        <f t="shared" si="7"/>
        <v>42.678126557050327</v>
      </c>
      <c r="F25" s="20">
        <v>16987</v>
      </c>
      <c r="G25" s="19">
        <f t="shared" si="8"/>
        <v>42.319382162431488</v>
      </c>
      <c r="H25" s="20">
        <v>3100</v>
      </c>
      <c r="I25" s="19">
        <f t="shared" si="9"/>
        <v>7.7229696063776778</v>
      </c>
      <c r="J25" s="20">
        <v>2922</v>
      </c>
      <c r="K25" s="19">
        <f t="shared" si="10"/>
        <v>7.2795216741405087</v>
      </c>
      <c r="L25" s="22"/>
    </row>
    <row r="26" spans="1:12" ht="22.15" customHeight="1">
      <c r="A26" s="15" t="s">
        <v>20</v>
      </c>
      <c r="B26" s="16" t="s">
        <v>11</v>
      </c>
      <c r="C26" s="18">
        <f>SUM(C27:C28)</f>
        <v>80518</v>
      </c>
      <c r="D26" s="18">
        <f>SUM(D27:D28)</f>
        <v>37273</v>
      </c>
      <c r="E26" s="19">
        <f t="shared" si="7"/>
        <v>46.29151245684195</v>
      </c>
      <c r="F26" s="20">
        <f>SUM(F27:F28)</f>
        <v>34100</v>
      </c>
      <c r="G26" s="19">
        <f t="shared" si="8"/>
        <v>42.350778707866567</v>
      </c>
      <c r="H26" s="20">
        <f>SUM(H27:H28)</f>
        <v>5731</v>
      </c>
      <c r="I26" s="19">
        <f t="shared" si="9"/>
        <v>7.1176631312253162</v>
      </c>
      <c r="J26" s="20">
        <f>SUM(SUM(J27:J28))</f>
        <v>3414</v>
      </c>
      <c r="K26" s="19">
        <f t="shared" si="10"/>
        <v>4.2400457040661719</v>
      </c>
      <c r="L26" s="22"/>
    </row>
    <row r="27" spans="1:12" ht="22.15" customHeight="1">
      <c r="A27" s="21"/>
      <c r="B27" s="16" t="s">
        <v>12</v>
      </c>
      <c r="C27" s="18">
        <f>SUM(D27+F27+H27+J27)</f>
        <v>40739</v>
      </c>
      <c r="D27" s="18">
        <v>20142</v>
      </c>
      <c r="E27" s="19">
        <f t="shared" si="7"/>
        <v>49.441567048773905</v>
      </c>
      <c r="F27" s="20">
        <v>17222</v>
      </c>
      <c r="G27" s="19">
        <f t="shared" si="8"/>
        <v>42.273988070399369</v>
      </c>
      <c r="H27" s="20">
        <v>2761</v>
      </c>
      <c r="I27" s="19">
        <f t="shared" si="9"/>
        <v>6.7772895751000268</v>
      </c>
      <c r="J27" s="20">
        <v>614</v>
      </c>
      <c r="K27" s="19">
        <f t="shared" si="10"/>
        <v>1.5071553057266993</v>
      </c>
      <c r="L27" s="22"/>
    </row>
    <row r="28" spans="1:12" ht="22.15" customHeight="1">
      <c r="A28" s="21"/>
      <c r="B28" s="16" t="s">
        <v>13</v>
      </c>
      <c r="C28" s="18">
        <f>SUM(D28+F28+H28+J28)</f>
        <v>39779</v>
      </c>
      <c r="D28" s="18">
        <v>17131</v>
      </c>
      <c r="E28" s="19">
        <f t="shared" si="7"/>
        <v>43.065436536866187</v>
      </c>
      <c r="F28" s="20">
        <v>16878</v>
      </c>
      <c r="G28" s="19">
        <f t="shared" si="8"/>
        <v>42.42942255964202</v>
      </c>
      <c r="H28" s="20">
        <v>2970</v>
      </c>
      <c r="I28" s="19">
        <f t="shared" si="9"/>
        <v>7.4662510369793109</v>
      </c>
      <c r="J28" s="20">
        <v>2800</v>
      </c>
      <c r="K28" s="19">
        <f t="shared" si="10"/>
        <v>7.0388898665124815</v>
      </c>
      <c r="L28" s="22"/>
    </row>
    <row r="29" spans="1:12" ht="22.15" customHeight="1">
      <c r="A29" s="15" t="s">
        <v>21</v>
      </c>
      <c r="B29" s="16" t="s">
        <v>11</v>
      </c>
      <c r="C29" s="18">
        <f>SUM(C30:C31)</f>
        <v>79958</v>
      </c>
      <c r="D29" s="18">
        <f>SUM(D30:D31)</f>
        <v>77057</v>
      </c>
      <c r="E29" s="19">
        <f t="shared" si="7"/>
        <v>96.371845218739836</v>
      </c>
      <c r="F29" s="20">
        <f>SUM(F30:F31)</f>
        <v>1860</v>
      </c>
      <c r="G29" s="19">
        <f t="shared" si="8"/>
        <v>2.3262212661647363</v>
      </c>
      <c r="H29" s="20">
        <f>SUM(H30:H31)</f>
        <v>940</v>
      </c>
      <c r="I29" s="19">
        <f t="shared" si="9"/>
        <v>1.1756171990294906</v>
      </c>
      <c r="J29" s="20">
        <f>SUM(SUM(J30:J31))</f>
        <v>101</v>
      </c>
      <c r="K29" s="19">
        <f t="shared" si="10"/>
        <v>0.1263163160659346</v>
      </c>
      <c r="L29" s="22"/>
    </row>
    <row r="30" spans="1:12" ht="22.15" customHeight="1">
      <c r="A30" s="21"/>
      <c r="B30" s="16" t="s">
        <v>12</v>
      </c>
      <c r="C30" s="18">
        <f>SUM(D30+F30+H30+J30)</f>
        <v>40570</v>
      </c>
      <c r="D30" s="18">
        <f>32210+6926</f>
        <v>39136</v>
      </c>
      <c r="E30" s="19">
        <f t="shared" si="7"/>
        <v>96.465368498890811</v>
      </c>
      <c r="F30" s="20">
        <v>930</v>
      </c>
      <c r="G30" s="19">
        <f t="shared" si="8"/>
        <v>2.2923342371210254</v>
      </c>
      <c r="H30" s="20">
        <v>470</v>
      </c>
      <c r="I30" s="19">
        <f t="shared" si="9"/>
        <v>1.158491496179443</v>
      </c>
      <c r="J30" s="20">
        <v>34</v>
      </c>
      <c r="K30" s="19">
        <f t="shared" si="10"/>
        <v>8.3805767808725659E-2</v>
      </c>
      <c r="L30" s="22"/>
    </row>
    <row r="31" spans="1:12" ht="22.15" customHeight="1">
      <c r="A31" s="21"/>
      <c r="B31" s="16" t="s">
        <v>13</v>
      </c>
      <c r="C31" s="18">
        <f>SUM(D31+F31+H31+J31)</f>
        <v>39388</v>
      </c>
      <c r="D31" s="18">
        <f>31503+6418</f>
        <v>37921</v>
      </c>
      <c r="E31" s="19">
        <f t="shared" si="7"/>
        <v>96.275515385396574</v>
      </c>
      <c r="F31" s="20">
        <v>930</v>
      </c>
      <c r="G31" s="19">
        <f t="shared" si="8"/>
        <v>2.361125215801767</v>
      </c>
      <c r="H31" s="20">
        <v>470</v>
      </c>
      <c r="I31" s="19">
        <f t="shared" si="9"/>
        <v>1.1932568294912156</v>
      </c>
      <c r="J31" s="20">
        <v>67</v>
      </c>
      <c r="K31" s="19">
        <f t="shared" si="10"/>
        <v>0.1701025693104499</v>
      </c>
      <c r="L31" s="22"/>
    </row>
  </sheetData>
  <mergeCells count="17">
    <mergeCell ref="A23:A25"/>
    <mergeCell ref="A26:A28"/>
    <mergeCell ref="A29:A31"/>
    <mergeCell ref="A5:A7"/>
    <mergeCell ref="A8:A10"/>
    <mergeCell ref="A11:A13"/>
    <mergeCell ref="A14:A16"/>
    <mergeCell ref="A17:A19"/>
    <mergeCell ref="A20:A22"/>
    <mergeCell ref="A1:K1"/>
    <mergeCell ref="J2:K2"/>
    <mergeCell ref="A3:B4"/>
    <mergeCell ref="C3:C4"/>
    <mergeCell ref="D3:E3"/>
    <mergeCell ref="F3:G3"/>
    <mergeCell ref="H3:I3"/>
    <mergeCell ref="J3:K3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1" fitToHeight="0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新北市五股區現住人口之婚姻狀況</vt:lpstr>
      <vt:lpstr>新北市五股區現住人口之婚姻狀況!Print_Area</vt:lpstr>
      <vt:lpstr>新北市五股區現住人口之婚姻狀況!Print_Titles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李書全</dc:creator>
  <cp:lastModifiedBy>李書全</cp:lastModifiedBy>
  <dcterms:created xsi:type="dcterms:W3CDTF">2019-04-12T00:36:09Z</dcterms:created>
  <dcterms:modified xsi:type="dcterms:W3CDTF">2019-04-12T00:36:22Z</dcterms:modified>
</cp:coreProperties>
</file>