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安全設備查察" r:id="rId4"/>
    <sheet sheetId="2" name="編製說明" r:id="rId5"/>
  </sheets>
  <definedNames>
    <definedName name="_xlnm.Print_Area" localSheetId="0" hidden="false">安全設備查察!$A$1:$S$46</definedName>
  </definedNames>
</workbook>
</file>

<file path=xl/sharedStrings.xml><?xml version="1.0" encoding="utf-8"?>
<sst xmlns="http://schemas.openxmlformats.org/spreadsheetml/2006/main" count="117">
  <si>
    <t>公  開  類</t>
  </si>
  <si>
    <t>月　    報</t>
  </si>
  <si>
    <t>行政區別</t>
  </si>
  <si>
    <t>總    計</t>
  </si>
  <si>
    <t>板 橋 區</t>
  </si>
  <si>
    <t>三 重 區</t>
  </si>
  <si>
    <t>永 和 區</t>
  </si>
  <si>
    <t>中 和 區</t>
  </si>
  <si>
    <t>新 莊 區</t>
  </si>
  <si>
    <t>新 店 區</t>
  </si>
  <si>
    <t>土 城 區</t>
  </si>
  <si>
    <t>蘆 洲 區</t>
  </si>
  <si>
    <t>樹 林 區</t>
  </si>
  <si>
    <t>鶯 歌 區</t>
  </si>
  <si>
    <t>三 峽 區</t>
  </si>
  <si>
    <t>淡 水 區</t>
  </si>
  <si>
    <t>汐 止 區</t>
  </si>
  <si>
    <t>瑞 芳 區</t>
  </si>
  <si>
    <t>五 股 區</t>
  </si>
  <si>
    <t>泰 山 區</t>
  </si>
  <si>
    <t>林 口 區</t>
  </si>
  <si>
    <t>深 坑 區</t>
  </si>
  <si>
    <t>石 碇 區</t>
  </si>
  <si>
    <t>坪 林 區</t>
  </si>
  <si>
    <t>三 芝 區</t>
  </si>
  <si>
    <t>石 門 區</t>
  </si>
  <si>
    <t>八 里 區</t>
  </si>
  <si>
    <t>平 溪 區</t>
  </si>
  <si>
    <t>雙 溪 區</t>
  </si>
  <si>
    <t>貢 寮 區</t>
  </si>
  <si>
    <t>金 山 區</t>
  </si>
  <si>
    <t>萬 里 區</t>
  </si>
  <si>
    <t>烏 來 區</t>
  </si>
  <si>
    <t>填　表</t>
  </si>
  <si>
    <t>資料來源：依據本局業務單位所報「消防安全設備查察處理」表彙編。</t>
  </si>
  <si>
    <t>填表說明：1.本表列管家數需與同期「1761-01-02-2消防安全檢查列管對象」數字相符。</t>
  </si>
  <si>
    <t xml:space="preserve">          2.本表由本局火災預防科編製，一式4份，經陳核後，1份自存，1份送本局會計室，1份報送內政部消防署，1份送新北市政府主計處，並應由網際網路上傳至消防署統計資料庫。</t>
  </si>
  <si>
    <t>次月10日前編報</t>
  </si>
  <si>
    <t>期底列管家 數</t>
  </si>
  <si>
    <t>(家)</t>
  </si>
  <si>
    <t>檢 查 情 形</t>
  </si>
  <si>
    <t>檢查  件次</t>
  </si>
  <si>
    <t>合格  件次</t>
  </si>
  <si>
    <t>不合格件次</t>
  </si>
  <si>
    <t>審　核</t>
  </si>
  <si>
    <t>檢查率</t>
  </si>
  <si>
    <t>(%)</t>
  </si>
  <si>
    <t>檢 查  合格率</t>
  </si>
  <si>
    <t>複</t>
  </si>
  <si>
    <t>複查件次</t>
  </si>
  <si>
    <t>查  情</t>
  </si>
  <si>
    <t>複查不合格件次</t>
  </si>
  <si>
    <t>新北市 消防安全設備查察處理</t>
  </si>
  <si>
    <t>中華民國</t>
  </si>
  <si>
    <t>形</t>
  </si>
  <si>
    <t>複查不合格率</t>
  </si>
  <si>
    <t>業務主管人員</t>
  </si>
  <si>
    <t>主辦統計人員</t>
  </si>
  <si>
    <t>107年</t>
  </si>
  <si>
    <t>違</t>
  </si>
  <si>
    <t>限期改善件次</t>
  </si>
  <si>
    <t>5月</t>
  </si>
  <si>
    <t>規</t>
  </si>
  <si>
    <t>舉發  件次</t>
  </si>
  <si>
    <t>處</t>
  </si>
  <si>
    <t>停業或停止使用件次</t>
  </si>
  <si>
    <t>理</t>
  </si>
  <si>
    <t>處 罰 鍰</t>
  </si>
  <si>
    <t>件次</t>
  </si>
  <si>
    <t>編 製</t>
  </si>
  <si>
    <t xml:space="preserve"> 表</t>
  </si>
  <si>
    <t>情    形</t>
  </si>
  <si>
    <t>金額(元)</t>
  </si>
  <si>
    <t>(1)</t>
  </si>
  <si>
    <t>機關首長</t>
  </si>
  <si>
    <t>機 關</t>
  </si>
  <si>
    <t>號</t>
  </si>
  <si>
    <t>罰 鍰 收 繳 情 形</t>
  </si>
  <si>
    <t>件 次</t>
  </si>
  <si>
    <t>金 額</t>
  </si>
  <si>
    <t>(元)</t>
  </si>
  <si>
    <t>(2)</t>
  </si>
  <si>
    <t xml:space="preserve"> 新北市政府消防局火災預防科</t>
  </si>
  <si>
    <t xml:space="preserve">  1 7 6 1 - 0 2 - 0 1 - 2 </t>
  </si>
  <si>
    <t>收 繳 率</t>
  </si>
  <si>
    <t>[(2)/(1)*100]</t>
  </si>
  <si>
    <t>強制  執行  件次</t>
  </si>
  <si>
    <t>中華民國107年6月1日 編製</t>
  </si>
  <si>
    <t>1761-02-01-2</t>
  </si>
  <si>
    <t>新北市 消防安全設備查察處理 編製說明</t>
  </si>
  <si>
    <t>一、統計範圍及對象：凡依據消防法第6條第1項規定應設消防安全設備之場所均為統計對象。</t>
  </si>
  <si>
    <t>二、統計標準時間：靜態資料以每月底之事實為準，動態資料以當月1日到月底之事實為準。</t>
  </si>
  <si>
    <t>三、分類標準：按應設置消防安全設備場所之列管家數、消防安全設備之檢查情形、複查情形、違規處理情形、罰鍰</t>
  </si>
  <si>
    <t xml:space="preserve">              收繳情形及強制執行件次等分類。</t>
  </si>
  <si>
    <t>四、統計項目定義：</t>
  </si>
  <si>
    <t xml:space="preserve"> （一）期底列管家數：指截至當月底依據消防法第6條第1項規定應設消防安全設備場所之列管總家數。</t>
  </si>
  <si>
    <t xml:space="preserve"> （二）檢查件次：為當月赴列管場所檢查消防安全設備之次數（含複查）；檢查件次＝合格件次＋不合格件次。</t>
  </si>
  <si>
    <t xml:space="preserve"> （三）合格件次：指當月檢查合格之次數。</t>
  </si>
  <si>
    <t xml:space="preserve"> （四）不合格件次：指當月檢查不合格之次數（＝檢查件次－合格件次）。</t>
  </si>
  <si>
    <t xml:space="preserve"> （五）檢查率＝（檢查件次÷列管家數）×100。</t>
  </si>
  <si>
    <t xml:space="preserve"> （六）檢查合格率＝（合格件次÷檢查件次）×100。</t>
  </si>
  <si>
    <t xml:space="preserve"> （七）複查件次：指依據當月或當月以前所開具之限期改善通知單或經舉發仍未改善，前往複查之次數。</t>
  </si>
  <si>
    <t xml:space="preserve"> （八）複查不合格件次：指前往複查仍未改善之次數。</t>
  </si>
  <si>
    <t xml:space="preserve"> （九）複查不合格率＝（複查不合格件次÷複查件次）×100。</t>
  </si>
  <si>
    <t xml:space="preserve"> （十）限期改善件次：指當月前往檢查場所（不包含複查）消防安全設備不合規定，開具限期改善通知單次數。</t>
  </si>
  <si>
    <t xml:space="preserve"> （十一）舉發件次：指當月前往複查場所，消防安全設備不符合規定，開具舉發違反消防法案件通知單次數。</t>
  </si>
  <si>
    <t xml:space="preserve"> （十二）停業或停止使用件次：指當月處以停業或停止使用之次數。</t>
  </si>
  <si>
    <t xml:space="preserve"> （十三）處罰鍰件次：指當月前往複查場所，經檢查不合格處以罰鍰之次數（包含連續處罰），係依縣(市)政府裁處</t>
  </si>
  <si>
    <t xml:space="preserve">                     書計列件次。</t>
  </si>
  <si>
    <t>（十四）處罰鍰金額：指當月處罰鍰之金額，係依縣(市)政府裁處書計列金額。</t>
  </si>
  <si>
    <t>（十五）罰鍰收繳件次：指當月收繳罰鍰之件次。</t>
  </si>
  <si>
    <t>（十六）已收繳金額：指當月繳納罰鍰之金額。</t>
  </si>
  <si>
    <t>（十七）罰鍰金額收繳率＝（已收繳金額÷處罰鍰金額）×100。</t>
  </si>
  <si>
    <t>（十八）強制執行件次：指當月移送行政執行處強制執行之件次。</t>
  </si>
  <si>
    <t>五、資料蒐集方法及編製程序：依據本局業務單位所報「新北市消防安全設備查察處理」表彙編。</t>
  </si>
  <si>
    <t>六、編送對象：本表由本局火災預防科編製，一式4份，經陳核後，1份自存，1份送本局會計室，1份報送內政部消防署</t>
  </si>
  <si>
    <t xml:space="preserve">              ，1份送新北市政府主計處，並應由網際網路上傳至消防署統計資料庫。</t>
  </si>
</sst>
</file>

<file path=xl/styles.xml><?xml version="1.0" encoding="utf-8"?>
<styleSheet xmlns="http://schemas.openxmlformats.org/spreadsheetml/2006/main">
  <numFmts count="5">
    <numFmt formatCode="_(* #,##0.00_);_(* (#,##0.00);_(* &quot;-&quot;??_);_(@_)" numFmtId="188"/>
    <numFmt formatCode="#,##0.0000;\-#,##0.0000;&quot;－&quot;" numFmtId="189"/>
    <numFmt formatCode="_(* #,##0_);_(* (#,##0);_(* &quot;-&quot;_);_(@_)" numFmtId="190"/>
    <numFmt formatCode="_(* #,##0.00_);_(* (#,##0.00);_(* &quot;-&quot;_);_(@_)" numFmtId="191"/>
    <numFmt formatCode="#,##0_);[Red]\(#,##0\)" numFmtId="192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double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double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8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0" fontId="2" borderId="2" xfId="1" applyFont="true" applyBorder="true">
      <alignment horizontal="center" wrapText="true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189" fontId="2" borderId="5" xfId="1" applyNumberFormat="true" applyFont="true" applyBorder="true">
      <alignment horizontal="center" vertical="center"/>
    </xf>
    <xf numFmtId="189" fontId="2" borderId="6" xfId="1" applyNumberFormat="true" applyFont="true" applyBorder="true">
      <alignment horizontal="center" vertical="center"/>
    </xf>
    <xf numFmtId="0" fontId="2" xfId="1" applyFont="true">
      <alignment horizontal="distributed" vertical="center"/>
    </xf>
    <xf numFmtId="0" fontId="2" xfId="1" applyFont="true">
      <alignment horizontal="center" vertical="center"/>
    </xf>
    <xf numFmtId="0" fontId="2" xfId="1" applyFont="true">
      <alignment vertical="center"/>
    </xf>
    <xf numFmtId="0" fontId="4" xfId="1" applyFont="true">
      <alignment vertical="center"/>
    </xf>
    <xf numFmtId="0" fontId="2" xfId="1" applyFont="true"/>
    <xf numFmtId="0" fontId="2" xfId="1" applyFont="true">
      <alignment horizontal="left"/>
    </xf>
    <xf numFmtId="0" fontId="2" borderId="7" xfId="1" applyFont="true" applyBorder="true">
      <alignment vertical="center"/>
    </xf>
    <xf numFmtId="0" fontId="2" xfId="1" applyFont="true">
      <alignment horizontal="center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90" fontId="5" borderId="11" xfId="2" applyNumberFormat="true" applyFont="true" applyBorder="true">
      <alignment horizontal="right" vertical="center"/>
    </xf>
    <xf numFmtId="190" fontId="5" borderId="12" xfId="2" applyNumberFormat="true" applyFont="true" applyBorder="true">
      <alignment horizontal="right" vertical="center"/>
    </xf>
    <xf numFmtId="190" fontId="5" borderId="13" xfId="2" applyNumberFormat="true" applyFont="true" applyBorder="true">
      <alignment horizontal="right" vertical="center"/>
    </xf>
    <xf numFmtId="0" fontId="6" borderId="0" xfId="0" applyFont="true"/>
    <xf numFmtId="0" fontId="2" xfId="1" applyFont="true">
      <alignment horizontal="left" wrapText="true"/>
    </xf>
    <xf numFmtId="0" fontId="2" borderId="14" xfId="1" applyFont="true" applyBorder="true">
      <alignment vertical="center"/>
    </xf>
    <xf numFmtId="0" fontId="2" borderId="15" xfId="1" applyFont="true" applyBorder="true">
      <alignment horizontal="center" wrapText="true"/>
    </xf>
    <xf numFmtId="0" fontId="2" borderId="16" xfId="1" applyFont="true" applyBorder="true">
      <alignment horizontal="center" vertical="center" wrapText="true"/>
    </xf>
    <xf numFmtId="0" fontId="2" borderId="17" xfId="1" applyFont="true" applyBorder="true">
      <alignment horizontal="center" vertical="center" wrapText="true"/>
    </xf>
    <xf numFmtId="0" fontId="2" borderId="18" xfId="1" applyFont="true" applyBorder="true">
      <alignment horizontal="center" vertical="center" wrapText="true"/>
    </xf>
    <xf numFmtId="190" fontId="5" borderId="19" xfId="2" applyNumberFormat="true" applyFont="true" applyBorder="true">
      <alignment horizontal="right" vertical="center"/>
    </xf>
    <xf numFmtId="190" fontId="5" borderId="20" xfId="2" applyNumberFormat="true" applyFont="true" applyBorder="true">
      <alignment horizontal="right" vertical="center"/>
    </xf>
    <xf numFmtId="190" fontId="5" borderId="21" xfId="2" applyNumberFormat="true" applyFont="true" applyBorder="true">
      <alignment horizontal="right" vertical="center"/>
    </xf>
    <xf numFmtId="0" fontId="4" xfId="1" applyFont="true">
      <alignment horizontal="distributed" vertical="center"/>
    </xf>
    <xf numFmtId="0" fontId="2" borderId="22" xfId="1" applyFont="true" applyBorder="true">
      <alignment horizontal="center" wrapText="true"/>
    </xf>
    <xf numFmtId="0" fontId="2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191" fontId="5" borderId="19" xfId="2" applyNumberFormat="true" applyFont="true" applyBorder="true">
      <alignment horizontal="right" vertical="center"/>
    </xf>
    <xf numFmtId="191" fontId="5" borderId="20" xfId="2" applyNumberFormat="true" applyFont="true" applyBorder="true">
      <alignment horizontal="right" vertical="center"/>
    </xf>
    <xf numFmtId="191" fontId="5" borderId="23" xfId="2" applyNumberFormat="true" applyFont="true" applyBorder="true">
      <alignment horizontal="right" vertical="center"/>
    </xf>
    <xf numFmtId="0" fontId="4" xfId="1" applyFont="true">
      <alignment horizontal="left"/>
    </xf>
    <xf numFmtId="0" fontId="2" borderId="11" xfId="1" applyFont="true" applyBorder="true">
      <alignment horizontal="center" wrapText="true"/>
    </xf>
    <xf numFmtId="0" fontId="2" borderId="17" xfId="1" applyFont="true" applyBorder="true">
      <alignment horizontal="center" wrapText="true"/>
    </xf>
    <xf numFmtId="191" fontId="5" borderId="21" xfId="2" applyNumberFormat="true" applyFont="true" applyBorder="true">
      <alignment horizontal="right" vertical="center"/>
    </xf>
    <xf numFmtId="0" fontId="2" borderId="15" xfId="1" applyFont="true" applyBorder="true">
      <alignment horizontal="right" wrapText="true"/>
    </xf>
    <xf numFmtId="0" fontId="2" borderId="18" xfId="1" applyFont="true" applyBorder="true">
      <alignment horizontal="center" vertical="center"/>
    </xf>
    <xf numFmtId="0" fontId="4" xfId="1" applyFont="true"/>
    <xf numFmtId="190" fontId="2" borderId="20" xfId="2" applyNumberFormat="true" applyFont="true" applyBorder="true">
      <alignment horizontal="right" vertical="center"/>
    </xf>
    <xf numFmtId="0" fontId="7" xfId="1" applyFont="true">
      <alignment horizontal="center" vertical="center"/>
    </xf>
    <xf numFmtId="49" fontId="2" xfId="1" applyNumberFormat="true" applyFont="true">
      <alignment horizontal="center"/>
    </xf>
    <xf numFmtId="0" fontId="2" borderId="11" xfId="1" applyFont="true" applyBorder="true">
      <alignment horizontal="left" wrapText="true"/>
    </xf>
    <xf numFmtId="14" fontId="2" xfId="1" applyNumberFormat="true" applyFont="true">
      <alignment horizontal="left"/>
    </xf>
    <xf numFmtId="0" fontId="2" borderId="18" xfId="1" applyFont="true" applyBorder="true">
      <alignment horizontal="center" wrapText="true"/>
    </xf>
    <xf numFmtId="0" fontId="2" borderId="24" xfId="1" applyFont="true" applyBorder="true">
      <alignment horizontal="center" vertical="center" wrapText="true"/>
    </xf>
    <xf numFmtId="0" fontId="2" borderId="25" xfId="1" applyFont="true" applyBorder="true">
      <alignment horizontal="right" vertical="center"/>
    </xf>
    <xf numFmtId="0" fontId="2" borderId="25" xfId="1" applyFont="true" applyBorder="true">
      <alignment horizontal="center" vertical="center"/>
    </xf>
    <xf numFmtId="0" fontId="2" borderId="12" xfId="1" applyFont="true" applyBorder="true">
      <alignment horizontal="center" wrapText="true"/>
    </xf>
    <xf numFmtId="190" fontId="8" borderId="19" xfId="2" applyNumberFormat="true" applyFont="true" applyBorder="true">
      <alignment horizontal="right" vertical="center"/>
    </xf>
    <xf numFmtId="190" fontId="8" borderId="20" xfId="2" applyNumberFormat="true" applyFont="true" applyBorder="true">
      <alignment horizontal="right" vertical="center"/>
    </xf>
    <xf numFmtId="190" fontId="8" borderId="21" xfId="2" applyNumberFormat="true" applyFont="true" applyBorder="true">
      <alignment horizontal="right" vertical="center"/>
    </xf>
    <xf numFmtId="0" fontId="2" borderId="26" xfId="1" applyFont="true" applyBorder="true">
      <alignment horizontal="left" vertical="center"/>
    </xf>
    <xf numFmtId="0" fontId="2" borderId="26" xfId="1" applyFont="true" applyBorder="true">
      <alignment horizontal="center" vertical="center"/>
    </xf>
    <xf numFmtId="0" fontId="5" borderId="25" xfId="1" applyFont="true" applyBorder="true">
      <alignment horizontal="center" vertical="center"/>
    </xf>
    <xf numFmtId="0" fontId="2" borderId="17" xfId="1" applyFont="true" applyBorder="true">
      <alignment horizontal="center" vertical="top"/>
    </xf>
    <xf numFmtId="190" fontId="9" borderId="19" xfId="2" applyNumberFormat="true" applyFont="true" applyBorder="true">
      <alignment horizontal="right" vertical="center"/>
    </xf>
    <xf numFmtId="0" fontId="2" borderId="27" xfId="1" applyFont="true" applyBorder="true">
      <alignment horizontal="center" vertical="center"/>
    </xf>
    <xf numFmtId="0" fontId="2" borderId="28" xfId="1" applyFont="true" applyBorder="true">
      <alignment horizontal="center" vertical="center"/>
    </xf>
    <xf numFmtId="0" fontId="9" borderId="17" xfId="1" applyFont="true" applyBorder="true">
      <alignment horizontal="center" vertical="center"/>
    </xf>
    <xf numFmtId="0" fontId="5" borderId="29" xfId="1" applyFont="true" applyBorder="true">
      <alignment vertical="center"/>
    </xf>
    <xf numFmtId="0" fontId="2" borderId="30" xfId="1" applyFont="true" applyBorder="true">
      <alignment vertical="center"/>
    </xf>
    <xf numFmtId="0" fontId="2" borderId="31" xfId="1" applyFont="true" applyBorder="true">
      <alignment horizontal="center" vertical="center" wrapText="true"/>
    </xf>
    <xf numFmtId="0" fontId="2" borderId="32" xfId="1" applyFont="true" applyBorder="true">
      <alignment horizontal="center" vertical="center" wrapText="true"/>
    </xf>
    <xf numFmtId="0" fontId="2" borderId="33" xfId="1" applyFont="true" applyBorder="true">
      <alignment horizontal="center" vertical="center" wrapText="true"/>
    </xf>
    <xf numFmtId="190" fontId="5" borderId="22" xfId="2" applyNumberFormat="true" applyFont="true" applyBorder="true">
      <alignment horizontal="right" vertical="center"/>
    </xf>
    <xf numFmtId="190" fontId="5" borderId="24" xfId="2" applyNumberFormat="true" applyFont="true" applyBorder="true">
      <alignment horizontal="right" vertical="center"/>
    </xf>
    <xf numFmtId="190" fontId="2" borderId="24" xfId="2" applyNumberFormat="true" applyFont="true" applyBorder="true">
      <alignment horizontal="right" vertical="center"/>
    </xf>
    <xf numFmtId="190" fontId="5" borderId="34" xfId="2" applyNumberFormat="true" applyFont="true" applyBorder="true">
      <alignment horizontal="right" vertical="center"/>
    </xf>
    <xf numFmtId="192" fontId="2" xfId="1" applyNumberFormat="true" applyFont="true">
      <alignment horizontal="right"/>
    </xf>
    <xf numFmtId="0" fontId="0" borderId="35" xfId="0" applyFont="true" applyBorder="true"/>
    <xf numFmtId="0" fontId="10" xfId="1" applyFont="true">
      <alignment vertical="top"/>
    </xf>
    <xf numFmtId="0" fontId="7" xfId="1" applyFont="true">
      <alignment horizontal="center" vertical="top"/>
    </xf>
    <xf numFmtId="0" fontId="11" xfId="1" applyFont="true">
      <alignment horizontal="justify" vertical="center"/>
    </xf>
    <xf numFmtId="0" fontId="11" borderId="0" xfId="0" applyFont="true"/>
    <xf numFmtId="0" fontId="12" xfId="1" applyFont="true"/>
  </cellXfs>
  <cellStyles count="3">
    <cellStyle name="Normal" xfId="0" builtinId="0"/>
    <cellStyle name="一般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6"/>
  <sheetViews>
    <sheetView zoomScale="90" topLeftCell="A1" workbookViewId="0" showGridLines="1" showRowColHeaders="1">
      <selection activeCell="D3" sqref="D3:D3"/>
    </sheetView>
  </sheetViews>
  <sheetFormatPr customHeight="false" defaultColWidth="9.28125" defaultRowHeight="16.5"/>
  <cols>
    <col min="1" max="1" bestFit="false" customWidth="true" style="15" width="13.7109375" hidden="false" outlineLevel="0"/>
    <col min="2" max="2" bestFit="false" customWidth="true" style="15" width="11.00390625" hidden="false" outlineLevel="0"/>
    <col min="3" max="3" bestFit="false" customWidth="true" style="15" width="9.421875" hidden="false" outlineLevel="0"/>
    <col min="4" max="4" bestFit="false" customWidth="true" style="15" width="9.28125" hidden="false" outlineLevel="0"/>
    <col min="5" max="5" bestFit="false" customWidth="true" style="15" width="9.57421875" hidden="false" outlineLevel="0"/>
    <col min="6" max="6" bestFit="false" customWidth="true" style="15" width="9.28125" hidden="false" outlineLevel="0"/>
    <col min="7" max="7" bestFit="false" customWidth="true" style="15" width="10.00390625" hidden="false" outlineLevel="0"/>
    <col min="8" max="8" bestFit="false" customWidth="true" style="15" width="9.28125" hidden="false" outlineLevel="0"/>
    <col min="9" max="9" bestFit="false" customWidth="true" style="15" width="10.140625" hidden="false" outlineLevel="0"/>
    <col min="10" max="10" bestFit="false" customWidth="true" style="15" width="9.421875" hidden="false" outlineLevel="0"/>
    <col min="11" max="11" bestFit="false" customWidth="true" style="15" width="8.8515625" hidden="false" outlineLevel="0"/>
    <col min="12" max="13" bestFit="false" customWidth="true" style="15" width="8.421875" hidden="false" outlineLevel="0"/>
    <col min="14" max="14" bestFit="false" customWidth="true" style="15" width="8.28125" hidden="false" outlineLevel="0"/>
    <col min="15" max="15" bestFit="false" customWidth="true" style="15" width="9.57421875" hidden="false" outlineLevel="0"/>
    <col min="16" max="16" bestFit="false" customWidth="true" style="15" width="8.140625" hidden="false" outlineLevel="0"/>
    <col min="17" max="17" bestFit="false" customWidth="true" style="15" width="10.57421875" hidden="false" outlineLevel="0"/>
    <col min="18" max="18" bestFit="false" customWidth="true" style="15" width="13.28125" hidden="false" outlineLevel="0"/>
    <col min="19" max="19" bestFit="false" customWidth="true" style="15" width="9.00390625" hidden="false" outlineLevel="0"/>
    <col min="20" max="16384" bestFit="true" style="15" width="9.00390625" hidden="false" outlineLevel="0"/>
  </cols>
  <sheetData>
    <row r="1" ht="15.777774810791" s="13" customFormat="true" customHeight="true">
      <c r="A1" s="3" t="s">
        <v>0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56" t="s">
        <v>69</v>
      </c>
      <c r="P1" s="62" t="s">
        <v>75</v>
      </c>
      <c r="Q1" s="64"/>
      <c r="R1" s="67" t="s">
        <v>82</v>
      </c>
      <c r="S1" s="70"/>
      <c r="T1" s="80"/>
    </row>
    <row r="2" ht="17.6296348571777" s="13" customFormat="true" customHeight="true">
      <c r="A2" s="3" t="s">
        <v>1</v>
      </c>
      <c r="B2" s="17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57" t="s">
        <v>70</v>
      </c>
      <c r="P2" s="63" t="s">
        <v>76</v>
      </c>
      <c r="Q2" s="57"/>
      <c r="R2" s="68" t="s">
        <v>83</v>
      </c>
      <c r="S2" s="71"/>
      <c r="T2" s="80"/>
    </row>
    <row r="3" ht="39.95" customHeight="true">
      <c r="A3" s="4"/>
      <c r="B3" s="4"/>
      <c r="C3" s="4"/>
      <c r="D3" s="4"/>
      <c r="E3" s="4"/>
      <c r="F3" s="4"/>
      <c r="G3" s="4"/>
      <c r="H3" s="4"/>
      <c r="I3" s="4"/>
      <c r="J3" s="50" t="s">
        <v>52</v>
      </c>
      <c r="L3" s="4"/>
      <c r="M3" s="4"/>
      <c r="N3" s="4"/>
      <c r="O3" s="4"/>
      <c r="P3" s="4"/>
      <c r="Q3" s="4"/>
      <c r="R3" s="4"/>
      <c r="S3" s="4"/>
    </row>
    <row r="4" ht="24.95" customHeight="true">
      <c r="B4" s="18"/>
      <c r="C4" s="18"/>
      <c r="D4" s="18"/>
      <c r="E4" s="18"/>
      <c r="F4" s="18"/>
      <c r="G4" s="18"/>
      <c r="H4" s="18"/>
      <c r="J4" s="51" t="s">
        <v>53</v>
      </c>
      <c r="K4" s="18" t="s">
        <v>58</v>
      </c>
      <c r="L4" s="53" t="s">
        <v>61</v>
      </c>
      <c r="M4" s="18"/>
      <c r="N4" s="18"/>
      <c r="O4" s="18"/>
      <c r="P4" s="18"/>
      <c r="Q4" s="18"/>
      <c r="R4" s="18"/>
      <c r="S4" s="18"/>
    </row>
    <row r="5" ht="15" s="18" customFormat="true" customHeight="true">
      <c r="A5" s="5"/>
      <c r="B5" s="19" t="s">
        <v>38</v>
      </c>
      <c r="C5" s="28" t="s">
        <v>40</v>
      </c>
      <c r="D5" s="36"/>
      <c r="E5" s="36"/>
      <c r="F5" s="36"/>
      <c r="G5" s="43"/>
      <c r="H5" s="46" t="s">
        <v>48</v>
      </c>
      <c r="I5" s="36" t="s">
        <v>50</v>
      </c>
      <c r="J5" s="52" t="s">
        <v>54</v>
      </c>
      <c r="K5" s="28" t="s">
        <v>59</v>
      </c>
      <c r="L5" s="36" t="s">
        <v>62</v>
      </c>
      <c r="M5" s="36" t="s">
        <v>64</v>
      </c>
      <c r="N5" s="36" t="s">
        <v>66</v>
      </c>
      <c r="O5" s="43" t="s">
        <v>71</v>
      </c>
      <c r="P5" s="28" t="s">
        <v>77</v>
      </c>
      <c r="Q5" s="36"/>
      <c r="R5" s="43"/>
      <c r="S5" s="72" t="s">
        <v>86</v>
      </c>
    </row>
    <row r="6" ht="15" s="12" customFormat="true" customHeight="true">
      <c r="A6" s="6" t="s">
        <v>2</v>
      </c>
      <c r="B6" s="20"/>
      <c r="C6" s="29" t="s">
        <v>41</v>
      </c>
      <c r="D6" s="29" t="s">
        <v>42</v>
      </c>
      <c r="E6" s="29" t="s">
        <v>43</v>
      </c>
      <c r="F6" s="37" t="s">
        <v>45</v>
      </c>
      <c r="G6" s="29" t="s">
        <v>47</v>
      </c>
      <c r="H6" s="37" t="s">
        <v>49</v>
      </c>
      <c r="I6" s="29" t="s">
        <v>51</v>
      </c>
      <c r="J6" s="29" t="s">
        <v>55</v>
      </c>
      <c r="K6" s="29" t="s">
        <v>60</v>
      </c>
      <c r="L6" s="29" t="s">
        <v>63</v>
      </c>
      <c r="M6" s="29" t="s">
        <v>65</v>
      </c>
      <c r="N6" s="55" t="s">
        <v>67</v>
      </c>
      <c r="O6" s="58"/>
      <c r="P6" s="29" t="s">
        <v>78</v>
      </c>
      <c r="Q6" s="29" t="s">
        <v>79</v>
      </c>
      <c r="R6" s="29" t="s">
        <v>84</v>
      </c>
      <c r="S6" s="73"/>
    </row>
    <row r="7" ht="15" s="12" customFormat="true" customHeight="true">
      <c r="A7" s="6"/>
      <c r="B7" s="20"/>
      <c r="C7" s="30"/>
      <c r="D7" s="30"/>
      <c r="E7" s="30"/>
      <c r="F7" s="38"/>
      <c r="G7" s="44"/>
      <c r="H7" s="38"/>
      <c r="I7" s="30"/>
      <c r="J7" s="44"/>
      <c r="K7" s="30"/>
      <c r="L7" s="30"/>
      <c r="M7" s="44"/>
      <c r="N7" s="29" t="s">
        <v>68</v>
      </c>
      <c r="O7" s="29" t="s">
        <v>72</v>
      </c>
      <c r="P7" s="30"/>
      <c r="Q7" s="38" t="s">
        <v>80</v>
      </c>
      <c r="R7" s="69" t="s">
        <v>85</v>
      </c>
      <c r="S7" s="73"/>
    </row>
    <row r="8" ht="15.4918384552002" s="12" customFormat="true" customHeight="true">
      <c r="A8" s="6"/>
      <c r="B8" s="21" t="s">
        <v>39</v>
      </c>
      <c r="C8" s="31"/>
      <c r="D8" s="31"/>
      <c r="E8" s="30"/>
      <c r="F8" s="30" t="s">
        <v>46</v>
      </c>
      <c r="G8" s="30" t="s">
        <v>46</v>
      </c>
      <c r="H8" s="47"/>
      <c r="I8" s="31"/>
      <c r="J8" s="30" t="s">
        <v>46</v>
      </c>
      <c r="K8" s="31"/>
      <c r="L8" s="31"/>
      <c r="M8" s="54"/>
      <c r="N8" s="30"/>
      <c r="O8" s="30" t="s">
        <v>73</v>
      </c>
      <c r="P8" s="31"/>
      <c r="Q8" s="65" t="s">
        <v>81</v>
      </c>
      <c r="R8" s="38" t="s">
        <v>46</v>
      </c>
      <c r="S8" s="74"/>
    </row>
    <row r="9" ht="15" s="12" customFormat="true" customHeight="true">
      <c r="A9" s="7" t="s">
        <v>3</v>
      </c>
      <c r="B9" s="22" t="n">
        <f>SUM(B10:B38)</f>
        <v>57308</v>
      </c>
      <c r="C9" s="32" t="n">
        <f>SUM(C10:C38)</f>
        <v>5601</v>
      </c>
      <c r="D9" s="32" t="n">
        <f>SUM(D10:D38)</f>
        <v>4856</v>
      </c>
      <c r="E9" s="32" t="n">
        <f>SUM(E10:E38)</f>
        <v>745</v>
      </c>
      <c r="F9" s="39" t="n">
        <f>IF(B9=0,"--",(C9/B9)*100)</f>
        <v>9.77350457178753</v>
      </c>
      <c r="G9" s="39" t="n">
        <f>IF(C9=0,"--"(D9/C9)*100)</f>
        <v>86.6988037850384</v>
      </c>
      <c r="H9" s="32" t="n">
        <f>SUM(H10:H38)</f>
        <v>561</v>
      </c>
      <c r="I9" s="32" t="n">
        <f>SUM(I10:I38)</f>
        <v>45</v>
      </c>
      <c r="J9" s="39" t="n">
        <f>IF(H9=0,"--",I9/H9*100)</f>
        <v>8.02139037433155</v>
      </c>
      <c r="K9" s="32" t="n">
        <f>SUM(K10:K38)</f>
        <v>700</v>
      </c>
      <c r="L9" s="32" t="n">
        <f>SUM(L10:L38)</f>
        <v>45</v>
      </c>
      <c r="M9" s="32" t="n">
        <f>SUM(M10:M38)</f>
        <v>0</v>
      </c>
      <c r="N9" s="32" t="n">
        <f>SUM(N10:N38)</f>
        <v>33</v>
      </c>
      <c r="O9" s="59" t="n">
        <f>SUM(O10:O38)</f>
        <v>723000</v>
      </c>
      <c r="P9" s="32" t="n">
        <f>SUM(P10:P38)</f>
        <v>38</v>
      </c>
      <c r="Q9" s="66" t="n">
        <f>SUM(Q10:Q38)</f>
        <v>568815</v>
      </c>
      <c r="R9" s="39" t="n">
        <f>IF(O9=0,"--",Q9/O9*100)</f>
        <v>78.6742738589212</v>
      </c>
      <c r="S9" s="75" t="n">
        <f>SUM(S10:S38)</f>
        <v>43</v>
      </c>
      <c r="T9" s="12"/>
    </row>
    <row r="10" ht="15" s="12" customFormat="true" customHeight="true">
      <c r="A10" s="8" t="s">
        <v>4</v>
      </c>
      <c r="B10" s="23" t="n">
        <v>5198</v>
      </c>
      <c r="C10" s="33" t="n">
        <f>D10+E10</f>
        <v>631</v>
      </c>
      <c r="D10" s="33" t="n">
        <v>564</v>
      </c>
      <c r="E10" s="33" t="n">
        <v>67</v>
      </c>
      <c r="F10" s="40" t="n">
        <f>IF(B10=0,"--",(C10/B10)*100)</f>
        <v>12.1392843401308</v>
      </c>
      <c r="G10" s="40" t="n">
        <f>IF(C10=0,"--",(D10/C10)*100)</f>
        <v>89.3819334389857</v>
      </c>
      <c r="H10" s="33" t="n">
        <v>43</v>
      </c>
      <c r="I10" s="33" t="n">
        <v>3</v>
      </c>
      <c r="J10" s="40" t="n">
        <f>IF(H10=0,"--",I10/H10*100)</f>
        <v>6.97674418604651</v>
      </c>
      <c r="K10" s="33" t="n">
        <v>64</v>
      </c>
      <c r="L10" s="33" t="n">
        <v>3</v>
      </c>
      <c r="M10" s="33" t="n">
        <v>0</v>
      </c>
      <c r="N10" s="33" t="n">
        <v>3</v>
      </c>
      <c r="O10" s="60" t="n">
        <v>84000</v>
      </c>
      <c r="P10" s="33" t="n">
        <v>1</v>
      </c>
      <c r="Q10" s="33" t="n">
        <v>12000</v>
      </c>
      <c r="R10" s="40" t="n">
        <f>IF(O10=0,"--",Q10/O10*100)</f>
        <v>14.2857142857143</v>
      </c>
      <c r="S10" s="76" t="n">
        <v>5</v>
      </c>
    </row>
    <row r="11" ht="15" s="12" customFormat="true" customHeight="true">
      <c r="A11" s="8" t="s">
        <v>5</v>
      </c>
      <c r="B11" s="23" t="n">
        <v>4447</v>
      </c>
      <c r="C11" s="33" t="n">
        <f>D11+E11</f>
        <v>502</v>
      </c>
      <c r="D11" s="33" t="n">
        <v>473</v>
      </c>
      <c r="E11" s="33" t="n">
        <v>29</v>
      </c>
      <c r="F11" s="40" t="n">
        <f>IF(B11=0,"--",(C11/B11)*100)</f>
        <v>11.2885091072633</v>
      </c>
      <c r="G11" s="40" t="n">
        <f>IF(C11=0,"--",(D11/C11)*100)</f>
        <v>94.2231075697211</v>
      </c>
      <c r="H11" s="33" t="n">
        <v>29</v>
      </c>
      <c r="I11" s="33" t="n">
        <v>1</v>
      </c>
      <c r="J11" s="40" t="n">
        <f>IF(H11=0,"--",I11/H11*100)</f>
        <v>3.44827586206897</v>
      </c>
      <c r="K11" s="33" t="n">
        <v>28</v>
      </c>
      <c r="L11" s="33" t="n">
        <v>1</v>
      </c>
      <c r="M11" s="49" t="n">
        <v>0</v>
      </c>
      <c r="N11" s="33" t="n">
        <v>1</v>
      </c>
      <c r="O11" s="60" t="n">
        <v>12000</v>
      </c>
      <c r="P11" s="33" t="n">
        <v>1</v>
      </c>
      <c r="Q11" s="33" t="n">
        <v>12000</v>
      </c>
      <c r="R11" s="40" t="n">
        <f>IF(O11=0,"--",Q11/O11*100)</f>
        <v>100</v>
      </c>
      <c r="S11" s="76" t="n">
        <v>12</v>
      </c>
    </row>
    <row r="12" ht="15" s="12" customFormat="true" customHeight="true">
      <c r="A12" s="8" t="s">
        <v>6</v>
      </c>
      <c r="B12" s="23" t="n">
        <v>1337</v>
      </c>
      <c r="C12" s="33" t="n">
        <f>D12+E12</f>
        <v>174</v>
      </c>
      <c r="D12" s="33" t="n">
        <v>155</v>
      </c>
      <c r="E12" s="33" t="n">
        <v>19</v>
      </c>
      <c r="F12" s="40" t="n">
        <f>IF(B12=0,"--",(C12/B12)*100)</f>
        <v>13.0142109199701</v>
      </c>
      <c r="G12" s="40" t="n">
        <f>IF(C12=0,"--",(D12/C12)*100)</f>
        <v>89.0804597701149</v>
      </c>
      <c r="H12" s="33" t="n">
        <v>13</v>
      </c>
      <c r="I12" s="33" t="n">
        <v>0</v>
      </c>
      <c r="J12" s="40" t="n">
        <f>IF(H12=0,"--",I12/H12*100)</f>
        <v>0</v>
      </c>
      <c r="K12" s="33" t="n">
        <v>19</v>
      </c>
      <c r="L12" s="33"/>
      <c r="M12" s="49" t="n">
        <v>0</v>
      </c>
      <c r="N12" s="33" t="n">
        <v>0</v>
      </c>
      <c r="O12" s="60" t="n">
        <v>0</v>
      </c>
      <c r="P12" s="33" t="n">
        <v>1</v>
      </c>
      <c r="Q12" s="33" t="n">
        <v>12000</v>
      </c>
      <c r="R12" s="40" t="str">
        <f>IF(O12=0,"--",Q12/O12*100)</f>
        <v>--</v>
      </c>
      <c r="S12" s="76" t="n">
        <v>2</v>
      </c>
    </row>
    <row r="13" ht="15" s="12" customFormat="true" customHeight="true">
      <c r="A13" s="9" t="s">
        <v>7</v>
      </c>
      <c r="B13" s="23" t="n">
        <v>3061</v>
      </c>
      <c r="C13" s="33" t="n">
        <f>D13+E13</f>
        <v>356</v>
      </c>
      <c r="D13" s="33" t="n">
        <v>297</v>
      </c>
      <c r="E13" s="33" t="n">
        <v>59</v>
      </c>
      <c r="F13" s="40" t="n">
        <f>IF(B13=0,"--",(C13/B13)*100)</f>
        <v>11.6301862136557</v>
      </c>
      <c r="G13" s="40" t="n">
        <f>IF(C13=0,"--",(D13/C13)*100)</f>
        <v>83.4269662921348</v>
      </c>
      <c r="H13" s="33" t="n">
        <v>43</v>
      </c>
      <c r="I13" s="33" t="n">
        <v>2</v>
      </c>
      <c r="J13" s="40" t="n">
        <f>IF(H13=0,"--",I13/H13*100)</f>
        <v>4.65116279069767</v>
      </c>
      <c r="K13" s="33" t="n">
        <v>57</v>
      </c>
      <c r="L13" s="33" t="n">
        <v>2</v>
      </c>
      <c r="M13" s="49" t="n">
        <v>0</v>
      </c>
      <c r="N13" s="33" t="n">
        <v>3</v>
      </c>
      <c r="O13" s="60" t="n">
        <v>66000</v>
      </c>
      <c r="P13" s="33" t="n">
        <v>8</v>
      </c>
      <c r="Q13" s="33" t="n">
        <v>43428</v>
      </c>
      <c r="R13" s="40" t="n">
        <f>IF(O13=0,"--",Q13/O13*100)</f>
        <v>65.8</v>
      </c>
      <c r="S13" s="76" t="n">
        <v>4</v>
      </c>
    </row>
    <row r="14" ht="15" s="12" customFormat="true" customHeight="true">
      <c r="A14" s="9" t="s">
        <v>8</v>
      </c>
      <c r="B14" s="23" t="n">
        <v>7979</v>
      </c>
      <c r="C14" s="33" t="n">
        <f>D14+E14</f>
        <v>542</v>
      </c>
      <c r="D14" s="33" t="n">
        <v>444</v>
      </c>
      <c r="E14" s="33" t="n">
        <v>98</v>
      </c>
      <c r="F14" s="40" t="n">
        <f>IF(B14=0,"--",(C14/B14)*100)</f>
        <v>6.79283118185236</v>
      </c>
      <c r="G14" s="40" t="n">
        <f>IF(C14=0,"--",(D14/C14)*100)</f>
        <v>81.9188191881919</v>
      </c>
      <c r="H14" s="33" t="n">
        <v>93</v>
      </c>
      <c r="I14" s="33" t="n">
        <v>7</v>
      </c>
      <c r="J14" s="40" t="n">
        <f>IF(H14=0,"--",I14/H14*100)</f>
        <v>7.52688172043011</v>
      </c>
      <c r="K14" s="33" t="n">
        <v>91</v>
      </c>
      <c r="L14" s="33" t="n">
        <v>7</v>
      </c>
      <c r="M14" s="49" t="n">
        <v>0</v>
      </c>
      <c r="N14" s="33" t="n">
        <v>3</v>
      </c>
      <c r="O14" s="60" t="n">
        <v>84000</v>
      </c>
      <c r="P14" s="33" t="n">
        <v>3</v>
      </c>
      <c r="Q14" s="33" t="n">
        <v>72000</v>
      </c>
      <c r="R14" s="40" t="n">
        <f>IF(O14=0,"--",Q14/O14*100)</f>
        <v>85.7142857142857</v>
      </c>
      <c r="S14" s="76" t="n">
        <v>2</v>
      </c>
    </row>
    <row r="15" ht="15" s="12" customFormat="true" customHeight="true">
      <c r="A15" s="9" t="s">
        <v>9</v>
      </c>
      <c r="B15" s="23" t="n">
        <v>2808</v>
      </c>
      <c r="C15" s="33" t="n">
        <f>D15+E15</f>
        <v>333</v>
      </c>
      <c r="D15" s="33" t="n">
        <v>266</v>
      </c>
      <c r="E15" s="33" t="n">
        <v>67</v>
      </c>
      <c r="F15" s="40" t="n">
        <f>IF(B15=0,"--",(C15/B15)*100)</f>
        <v>11.8589743589744</v>
      </c>
      <c r="G15" s="40" t="n">
        <f>IF(C15=0,"--",(D15/C15)*100)</f>
        <v>79.8798798798799</v>
      </c>
      <c r="H15" s="33" t="n">
        <v>65</v>
      </c>
      <c r="I15" s="33" t="n">
        <v>12</v>
      </c>
      <c r="J15" s="40" t="n">
        <f>IF(H15=0,"--",I15/H15*100)</f>
        <v>18.4615384615385</v>
      </c>
      <c r="K15" s="33" t="n">
        <v>55</v>
      </c>
      <c r="L15" s="33" t="n">
        <v>12</v>
      </c>
      <c r="M15" s="49" t="n">
        <v>0</v>
      </c>
      <c r="N15" s="33" t="n">
        <v>4</v>
      </c>
      <c r="O15" s="60" t="n">
        <v>102000</v>
      </c>
      <c r="P15" s="33" t="n">
        <v>2</v>
      </c>
      <c r="Q15" s="33" t="n">
        <v>42000</v>
      </c>
      <c r="R15" s="40" t="n">
        <f>IF(O15=0,"--",Q15/O15*100)</f>
        <v>41.1764705882353</v>
      </c>
      <c r="S15" s="76" t="n">
        <v>0</v>
      </c>
    </row>
    <row r="16" ht="15" s="12" customFormat="true" customHeight="true">
      <c r="A16" s="9" t="s">
        <v>10</v>
      </c>
      <c r="B16" s="23" t="n">
        <v>3336</v>
      </c>
      <c r="C16" s="33" t="n">
        <f>D16+E16</f>
        <v>416</v>
      </c>
      <c r="D16" s="33" t="n">
        <v>382</v>
      </c>
      <c r="E16" s="33" t="n">
        <v>34</v>
      </c>
      <c r="F16" s="40" t="n">
        <f>IF(B16=0,"--",(C16/B16)*100)</f>
        <v>12.4700239808153</v>
      </c>
      <c r="G16" s="40" t="n">
        <f>IF(C16=0,"--",(D16/C16)*100)</f>
        <v>91.8269230769231</v>
      </c>
      <c r="H16" s="33" t="n">
        <v>12</v>
      </c>
      <c r="I16" s="33" t="n">
        <v>0</v>
      </c>
      <c r="J16" s="40" t="n">
        <f>IF(H16=0,"--",I16/H16*100)</f>
        <v>0</v>
      </c>
      <c r="K16" s="33" t="n">
        <v>34</v>
      </c>
      <c r="L16" s="33"/>
      <c r="M16" s="49" t="n">
        <v>0</v>
      </c>
      <c r="N16" s="33" t="n">
        <v>0</v>
      </c>
      <c r="O16" s="60" t="n">
        <v>0</v>
      </c>
      <c r="P16" s="33" t="n">
        <v>0</v>
      </c>
      <c r="Q16" s="33" t="n">
        <v>0</v>
      </c>
      <c r="R16" s="40" t="str">
        <f>IF(O16=0,"--",Q16/O16*100)</f>
        <v>--</v>
      </c>
      <c r="S16" s="76" t="n">
        <v>0</v>
      </c>
    </row>
    <row r="17" ht="15" s="12" customFormat="true" customHeight="true">
      <c r="A17" s="9" t="s">
        <v>11</v>
      </c>
      <c r="B17" s="23" t="n">
        <v>3735</v>
      </c>
      <c r="C17" s="33" t="n">
        <f>D17+E17</f>
        <v>232</v>
      </c>
      <c r="D17" s="33" t="n">
        <v>211</v>
      </c>
      <c r="E17" s="33" t="n">
        <v>21</v>
      </c>
      <c r="F17" s="40" t="n">
        <f>IF(B17=0,"--",(C17/B17)*100)</f>
        <v>6.21151271753681</v>
      </c>
      <c r="G17" s="40" t="n">
        <f>IF(C17=0,"--",(D17/C17)*100)</f>
        <v>90.948275862069</v>
      </c>
      <c r="H17" s="33" t="n">
        <v>12</v>
      </c>
      <c r="I17" s="33" t="n">
        <v>2</v>
      </c>
      <c r="J17" s="40" t="n">
        <f>IF(H17=0,"--",I17/H17*100)</f>
        <v>16.6666666666667</v>
      </c>
      <c r="K17" s="33" t="n">
        <v>19</v>
      </c>
      <c r="L17" s="33" t="n">
        <v>2</v>
      </c>
      <c r="M17" s="49" t="n">
        <v>0</v>
      </c>
      <c r="N17" s="33" t="n">
        <v>2</v>
      </c>
      <c r="O17" s="60" t="n">
        <v>24000</v>
      </c>
      <c r="P17" s="49" t="n">
        <v>0</v>
      </c>
      <c r="Q17" s="49" t="n">
        <v>0</v>
      </c>
      <c r="R17" s="40" t="n">
        <f>IF(O17=0,"--",Q17/O17*100)</f>
        <v>0</v>
      </c>
      <c r="S17" s="76" t="n">
        <v>0</v>
      </c>
    </row>
    <row r="18" ht="15" s="12" customFormat="true" customHeight="true">
      <c r="A18" s="9" t="s">
        <v>12</v>
      </c>
      <c r="B18" s="23" t="n">
        <v>4059</v>
      </c>
      <c r="C18" s="33" t="n">
        <f>D18+E18</f>
        <v>388</v>
      </c>
      <c r="D18" s="33" t="n">
        <v>329</v>
      </c>
      <c r="E18" s="33" t="n">
        <v>59</v>
      </c>
      <c r="F18" s="40" t="n">
        <f>IF(B18=0,"--",(C18/B18)*100)</f>
        <v>9.5590046809559</v>
      </c>
      <c r="G18" s="40" t="n">
        <f>IF(C18=0,"--",(D18/C18)*100)</f>
        <v>84.7938144329897</v>
      </c>
      <c r="H18" s="33" t="n">
        <v>47</v>
      </c>
      <c r="I18" s="33" t="n">
        <v>1</v>
      </c>
      <c r="J18" s="40" t="n">
        <f>IF(H18=0,"--",I18/H18*100)</f>
        <v>2.12765957446809</v>
      </c>
      <c r="K18" s="33" t="n">
        <v>58</v>
      </c>
      <c r="L18" s="33" t="n">
        <v>1</v>
      </c>
      <c r="M18" s="49" t="n">
        <v>0</v>
      </c>
      <c r="N18" s="33" t="n">
        <v>0</v>
      </c>
      <c r="O18" s="60"/>
      <c r="P18" s="49" t="n">
        <v>0</v>
      </c>
      <c r="Q18" s="49" t="n">
        <v>0</v>
      </c>
      <c r="R18" s="40" t="str">
        <f>IF(O18=0,"--",Q18/O18*100)</f>
        <v>--</v>
      </c>
      <c r="S18" s="76" t="n">
        <v>2</v>
      </c>
    </row>
    <row r="19" ht="15" s="12" customFormat="true" customHeight="true">
      <c r="A19" s="9" t="s">
        <v>13</v>
      </c>
      <c r="B19" s="23" t="n">
        <v>1313</v>
      </c>
      <c r="C19" s="33" t="n">
        <f>D19+E19</f>
        <v>157</v>
      </c>
      <c r="D19" s="33" t="n">
        <v>141</v>
      </c>
      <c r="E19" s="33" t="n">
        <v>16</v>
      </c>
      <c r="F19" s="40" t="n">
        <f>IF(B19=0,"--",(C19/B19)*100)</f>
        <v>11.957349581112</v>
      </c>
      <c r="G19" s="40" t="n">
        <f>IF(C19=0,"--",(D19/C19)*100)</f>
        <v>89.8089171974522</v>
      </c>
      <c r="H19" s="33" t="n">
        <v>9</v>
      </c>
      <c r="I19" s="33" t="n">
        <v>1</v>
      </c>
      <c r="J19" s="40" t="n">
        <f>IF(H19=0,"--",I19/H19*100)</f>
        <v>11.1111111111111</v>
      </c>
      <c r="K19" s="33" t="n">
        <v>15</v>
      </c>
      <c r="L19" s="33" t="n">
        <v>1</v>
      </c>
      <c r="M19" s="49" t="n">
        <v>0</v>
      </c>
      <c r="N19" s="33" t="n">
        <v>1</v>
      </c>
      <c r="O19" s="60" t="n">
        <v>12000</v>
      </c>
      <c r="P19" s="49" t="n">
        <v>0</v>
      </c>
      <c r="Q19" s="49" t="n">
        <v>0</v>
      </c>
      <c r="R19" s="40" t="n">
        <f>IF(O19=0,"--",Q19/O19*100)</f>
        <v>0</v>
      </c>
      <c r="S19" s="76" t="n">
        <v>1</v>
      </c>
    </row>
    <row r="20" ht="15" s="12" customFormat="true" customHeight="true">
      <c r="A20" s="9" t="s">
        <v>14</v>
      </c>
      <c r="B20" s="23" t="n">
        <v>1812</v>
      </c>
      <c r="C20" s="33" t="n">
        <f>D20+E20</f>
        <v>270</v>
      </c>
      <c r="D20" s="33" t="n">
        <v>245</v>
      </c>
      <c r="E20" s="33" t="n">
        <v>25</v>
      </c>
      <c r="F20" s="40" t="n">
        <f>IF(B20=0,"--",(C20/B20)*100)</f>
        <v>14.9006622516556</v>
      </c>
      <c r="G20" s="40" t="n">
        <f>IF(C20=0,"--",(D20/C20)*100)</f>
        <v>90.7407407407407</v>
      </c>
      <c r="H20" s="33" t="n">
        <v>10</v>
      </c>
      <c r="I20" s="33" t="n">
        <v>1</v>
      </c>
      <c r="J20" s="40" t="n">
        <f>IF(H20=0,"--",I20/H20*100)</f>
        <v>10</v>
      </c>
      <c r="K20" s="33" t="n">
        <v>24</v>
      </c>
      <c r="L20" s="33" t="n">
        <v>1</v>
      </c>
      <c r="M20" s="49" t="n">
        <v>0</v>
      </c>
      <c r="N20" s="33" t="n">
        <v>0</v>
      </c>
      <c r="O20" s="60"/>
      <c r="P20" s="49" t="n">
        <v>0</v>
      </c>
      <c r="Q20" s="49" t="n">
        <v>0</v>
      </c>
      <c r="R20" s="40" t="str">
        <f>IF(O20=0,"--",Q20/O20*100)</f>
        <v>--</v>
      </c>
      <c r="S20" s="76" t="n">
        <v>0</v>
      </c>
    </row>
    <row r="21" ht="15" s="12" customFormat="true" customHeight="true">
      <c r="A21" s="9" t="s">
        <v>15</v>
      </c>
      <c r="B21" s="23" t="n">
        <v>2737</v>
      </c>
      <c r="C21" s="33" t="n">
        <f>D21+E21</f>
        <v>252</v>
      </c>
      <c r="D21" s="33" t="n">
        <v>216</v>
      </c>
      <c r="E21" s="33" t="n">
        <v>36</v>
      </c>
      <c r="F21" s="40" t="n">
        <f>IF(B21=0,"--",(C21/B21)*100)</f>
        <v>9.20716112531969</v>
      </c>
      <c r="G21" s="40" t="n">
        <f>IF(C21=0,"--",(D21/C21)*100)</f>
        <v>85.7142857142857</v>
      </c>
      <c r="H21" s="33" t="n">
        <v>45</v>
      </c>
      <c r="I21" s="33" t="n">
        <v>5</v>
      </c>
      <c r="J21" s="40" t="n">
        <f>IF(H21=0,"--",I21/H21*100)</f>
        <v>11.1111111111111</v>
      </c>
      <c r="K21" s="33" t="n">
        <v>31</v>
      </c>
      <c r="L21" s="33" t="n">
        <v>5</v>
      </c>
      <c r="M21" s="49" t="n">
        <v>0</v>
      </c>
      <c r="N21" s="33" t="n">
        <v>6</v>
      </c>
      <c r="O21" s="60" t="n">
        <v>138000</v>
      </c>
      <c r="P21" s="33" t="n">
        <v>8</v>
      </c>
      <c r="Q21" s="60" t="n">
        <v>144000</v>
      </c>
      <c r="R21" s="40" t="n">
        <f>IF(O21=0,"--",Q21/O21*100)</f>
        <v>104.347826086957</v>
      </c>
      <c r="S21" s="76" t="n">
        <v>0</v>
      </c>
    </row>
    <row r="22" ht="15" s="12" customFormat="true" customHeight="true">
      <c r="A22" s="9" t="s">
        <v>16</v>
      </c>
      <c r="B22" s="23" t="n">
        <v>1929</v>
      </c>
      <c r="C22" s="33" t="n">
        <f>D22+E22</f>
        <v>328</v>
      </c>
      <c r="D22" s="33" t="n">
        <v>288</v>
      </c>
      <c r="E22" s="33" t="n">
        <v>40</v>
      </c>
      <c r="F22" s="40" t="n">
        <f>IF(B22=0,"--",(C22/B22)*100)</f>
        <v>17.0036288232245</v>
      </c>
      <c r="G22" s="40" t="n">
        <f>IF(C22=0,"--",(D22/C22)*100)</f>
        <v>87.8048780487805</v>
      </c>
      <c r="H22" s="33" t="n">
        <v>17</v>
      </c>
      <c r="I22" s="33" t="n">
        <v>3</v>
      </c>
      <c r="J22" s="40" t="n">
        <f>IF(H22=0,"--",I22/H22*100)</f>
        <v>17.6470588235294</v>
      </c>
      <c r="K22" s="33" t="n">
        <v>37</v>
      </c>
      <c r="L22" s="33" t="n">
        <v>3</v>
      </c>
      <c r="M22" s="49" t="n">
        <v>0</v>
      </c>
      <c r="N22" s="33" t="n">
        <v>4</v>
      </c>
      <c r="O22" s="60" t="n">
        <v>84000</v>
      </c>
      <c r="P22" s="33" t="n">
        <v>6</v>
      </c>
      <c r="Q22" s="60" t="n">
        <v>131000</v>
      </c>
      <c r="R22" s="40" t="n">
        <f>IF(O22=0,"--",Q22/O22*100)</f>
        <v>155.952380952381</v>
      </c>
      <c r="S22" s="76" t="n">
        <v>10</v>
      </c>
    </row>
    <row r="23" ht="15" s="12" customFormat="true" customHeight="true">
      <c r="A23" s="9" t="s">
        <v>17</v>
      </c>
      <c r="B23" s="23" t="n">
        <v>469</v>
      </c>
      <c r="C23" s="33" t="n">
        <f>D23+E23</f>
        <v>71</v>
      </c>
      <c r="D23" s="33" t="n">
        <v>59</v>
      </c>
      <c r="E23" s="33" t="n">
        <v>12</v>
      </c>
      <c r="F23" s="40" t="n">
        <f>IF(B23=0,"--",(C23/B23)*100)</f>
        <v>15.1385927505331</v>
      </c>
      <c r="G23" s="40" t="n">
        <f>IF(C23=0,"--",(D23/C23)*100)</f>
        <v>83.0985915492958</v>
      </c>
      <c r="H23" s="33" t="n">
        <v>4</v>
      </c>
      <c r="I23" s="33" t="n">
        <v>0</v>
      </c>
      <c r="J23" s="40" t="n">
        <f>IF(H23=0,"--",I23/H23*100)</f>
        <v>0</v>
      </c>
      <c r="K23" s="33" t="n">
        <v>12</v>
      </c>
      <c r="L23" s="33" t="n">
        <v>0</v>
      </c>
      <c r="M23" s="49" t="n">
        <v>0</v>
      </c>
      <c r="N23" s="33" t="n">
        <v>0</v>
      </c>
      <c r="O23" s="60" t="n">
        <v>0</v>
      </c>
      <c r="P23" s="33" t="n">
        <v>0</v>
      </c>
      <c r="Q23" s="33" t="n">
        <v>0</v>
      </c>
      <c r="R23" s="40" t="str">
        <f>IF(O23=0,"--",Q23/O23*100)</f>
        <v>--</v>
      </c>
      <c r="S23" s="76" t="n">
        <v>1</v>
      </c>
    </row>
    <row r="24" ht="15" s="12" customFormat="true" customHeight="true">
      <c r="A24" s="9" t="s">
        <v>18</v>
      </c>
      <c r="B24" s="23" t="n">
        <v>4218</v>
      </c>
      <c r="C24" s="33" t="n">
        <f>D24+E24</f>
        <v>207</v>
      </c>
      <c r="D24" s="33" t="n">
        <v>178</v>
      </c>
      <c r="E24" s="33" t="n">
        <v>29</v>
      </c>
      <c r="F24" s="40" t="n">
        <f>IF(B24=0,"--",(C24/B24)*100)</f>
        <v>4.90753911806543</v>
      </c>
      <c r="G24" s="40" t="n">
        <f>IF(C24=0,"--",(D24/C24)*100)</f>
        <v>85.9903381642512</v>
      </c>
      <c r="H24" s="33" t="n">
        <v>19</v>
      </c>
      <c r="I24" s="49" t="n">
        <v>0</v>
      </c>
      <c r="J24" s="40" t="n">
        <f>IF(H24=0,"--",I24/H24*100)</f>
        <v>0</v>
      </c>
      <c r="K24" s="33" t="n">
        <v>29</v>
      </c>
      <c r="L24" s="33" t="n">
        <v>0</v>
      </c>
      <c r="M24" s="49" t="n">
        <v>0</v>
      </c>
      <c r="N24" s="49" t="n">
        <v>0</v>
      </c>
      <c r="O24" s="60" t="n">
        <v>0</v>
      </c>
      <c r="P24" s="33" t="n">
        <v>1</v>
      </c>
      <c r="Q24" s="33" t="n">
        <v>6000</v>
      </c>
      <c r="R24" s="40" t="str">
        <f>IF(O24=0,"--",Q24/O24*100)</f>
        <v>--</v>
      </c>
      <c r="S24" s="76" t="n">
        <v>0</v>
      </c>
    </row>
    <row r="25" ht="15" customHeight="true">
      <c r="A25" s="9" t="s">
        <v>19</v>
      </c>
      <c r="B25" s="23" t="n">
        <v>3278</v>
      </c>
      <c r="C25" s="33" t="n">
        <f>D25+E25</f>
        <v>168</v>
      </c>
      <c r="D25" s="33" t="n">
        <v>142</v>
      </c>
      <c r="E25" s="33" t="n">
        <v>26</v>
      </c>
      <c r="F25" s="40" t="n">
        <f>IF(B25=0,"--",(C25/B25)*100)</f>
        <v>5.12507626601586</v>
      </c>
      <c r="G25" s="40" t="n">
        <f>IF(C25=0,"--",(D25/C25)*100)</f>
        <v>84.5238095238095</v>
      </c>
      <c r="H25" s="33" t="n">
        <v>25</v>
      </c>
      <c r="I25" s="49" t="n">
        <v>0</v>
      </c>
      <c r="J25" s="40" t="n">
        <f>IF(H25=0,"--",I25/H25*100)</f>
        <v>0</v>
      </c>
      <c r="K25" s="33" t="n">
        <v>26</v>
      </c>
      <c r="L25" s="33" t="n">
        <v>0</v>
      </c>
      <c r="M25" s="49" t="n">
        <v>0</v>
      </c>
      <c r="N25" s="33" t="n">
        <v>1</v>
      </c>
      <c r="O25" s="60" t="n">
        <v>12000</v>
      </c>
      <c r="P25" s="33" t="n">
        <v>0</v>
      </c>
      <c r="Q25" s="33" t="n">
        <v>0</v>
      </c>
      <c r="R25" s="40" t="n">
        <f>IF(O25=0,"--",Q25/O25*100)</f>
        <v>0</v>
      </c>
      <c r="S25" s="76" t="n">
        <v>0</v>
      </c>
    </row>
    <row r="26" ht="15" customHeight="true">
      <c r="A26" s="9" t="s">
        <v>20</v>
      </c>
      <c r="B26" s="23" t="n">
        <v>2576</v>
      </c>
      <c r="C26" s="33" t="n">
        <f>D26+E26</f>
        <v>216</v>
      </c>
      <c r="D26" s="33" t="n">
        <v>191</v>
      </c>
      <c r="E26" s="33" t="n">
        <v>25</v>
      </c>
      <c r="F26" s="40" t="n">
        <f>IF(B26=0,"--",(C26/B26)*100)</f>
        <v>8.38509316770186</v>
      </c>
      <c r="G26" s="40" t="n">
        <f>IF(C26=0,"--",(D26/C26)*100)</f>
        <v>88.4259259259259</v>
      </c>
      <c r="H26" s="33" t="n">
        <v>31</v>
      </c>
      <c r="I26" s="33" t="n">
        <v>3</v>
      </c>
      <c r="J26" s="40" t="n">
        <f>IF(H26=0,"--",I26/H26*100)</f>
        <v>9.67741935483871</v>
      </c>
      <c r="K26" s="33" t="n">
        <v>22</v>
      </c>
      <c r="L26" s="33" t="n">
        <v>3</v>
      </c>
      <c r="M26" s="49" t="n">
        <v>0</v>
      </c>
      <c r="N26" s="33" t="n">
        <v>1</v>
      </c>
      <c r="O26" s="60" t="n">
        <v>9000</v>
      </c>
      <c r="P26" s="33" t="n">
        <v>3</v>
      </c>
      <c r="Q26" s="33" t="n">
        <v>66000</v>
      </c>
      <c r="R26" s="40" t="n">
        <f>IF(O26=0,"--",Q26/O26*100)</f>
        <v>733.333333333333</v>
      </c>
      <c r="S26" s="76" t="n">
        <v>4</v>
      </c>
    </row>
    <row r="27" ht="15" customHeight="true">
      <c r="A27" s="9" t="s">
        <v>21</v>
      </c>
      <c r="B27" s="23" t="n">
        <v>463</v>
      </c>
      <c r="C27" s="33" t="n">
        <f>D27+E27</f>
        <v>49</v>
      </c>
      <c r="D27" s="33" t="n">
        <v>41</v>
      </c>
      <c r="E27" s="33" t="n">
        <v>8</v>
      </c>
      <c r="F27" s="40" t="n">
        <f>IF(B27=0,"--",(C27/B27)*100)</f>
        <v>10.5831533477322</v>
      </c>
      <c r="G27" s="40" t="n">
        <f>IF(C27=0,"--",(D27/C27)*100)</f>
        <v>83.6734693877551</v>
      </c>
      <c r="H27" s="33" t="n">
        <v>5</v>
      </c>
      <c r="I27" s="33" t="n">
        <v>1</v>
      </c>
      <c r="J27" s="40" t="n">
        <f>IF(H27=0,"--",I27/H27*100)</f>
        <v>20</v>
      </c>
      <c r="K27" s="33" t="n">
        <v>7</v>
      </c>
      <c r="L27" s="33" t="n">
        <v>1</v>
      </c>
      <c r="M27" s="49" t="n">
        <v>0</v>
      </c>
      <c r="N27" s="33" t="n">
        <v>1</v>
      </c>
      <c r="O27" s="60" t="n">
        <v>30000</v>
      </c>
      <c r="P27" s="33" t="n">
        <v>0</v>
      </c>
      <c r="Q27" s="33" t="n">
        <v>0</v>
      </c>
      <c r="R27" s="40" t="n">
        <f>IF(O27=0,"--",Q27/O27*100)</f>
        <v>0</v>
      </c>
      <c r="S27" s="76" t="n">
        <v>0</v>
      </c>
    </row>
    <row r="28" ht="15" customHeight="true">
      <c r="A28" s="9" t="s">
        <v>22</v>
      </c>
      <c r="B28" s="23" t="n">
        <v>93</v>
      </c>
      <c r="C28" s="33" t="n">
        <f>D28+E28</f>
        <v>7</v>
      </c>
      <c r="D28" s="33" t="n">
        <v>6</v>
      </c>
      <c r="E28" s="33" t="n">
        <v>1</v>
      </c>
      <c r="F28" s="40" t="n">
        <f>IF(B28=0,"--",(C28/B28)*100)</f>
        <v>7.52688172043011</v>
      </c>
      <c r="G28" s="40" t="n">
        <f>IF(C28=0,"--",(D28/C28)*100)</f>
        <v>85.7142857142857</v>
      </c>
      <c r="H28" s="33" t="n">
        <v>1</v>
      </c>
      <c r="I28" s="33" t="n">
        <v>0</v>
      </c>
      <c r="J28" s="40" t="n">
        <f>IF(H28=0,"--",I28/H28*100)</f>
        <v>0</v>
      </c>
      <c r="K28" s="33" t="n">
        <v>1</v>
      </c>
      <c r="L28" s="33" t="n">
        <v>0</v>
      </c>
      <c r="M28" s="49" t="n">
        <v>0</v>
      </c>
      <c r="N28" s="33" t="n">
        <v>0</v>
      </c>
      <c r="O28" s="60" t="n">
        <v>0</v>
      </c>
      <c r="P28" s="49" t="n">
        <v>0</v>
      </c>
      <c r="Q28" s="33" t="n">
        <v>0</v>
      </c>
      <c r="R28" s="40" t="str">
        <f>IF(O28=0,"--",Q28/O28*100)</f>
        <v>--</v>
      </c>
      <c r="S28" s="77" t="n">
        <v>0</v>
      </c>
    </row>
    <row r="29" ht="15" customHeight="true">
      <c r="A29" s="9" t="s">
        <v>23</v>
      </c>
      <c r="B29" s="23" t="n">
        <v>57</v>
      </c>
      <c r="C29" s="33" t="n">
        <f>D29+E29</f>
        <v>8</v>
      </c>
      <c r="D29" s="33" t="n">
        <v>6</v>
      </c>
      <c r="E29" s="33" t="n">
        <v>2</v>
      </c>
      <c r="F29" s="40" t="n">
        <f>IF(B29=0,"--",(C29/B29)*100)</f>
        <v>14.0350877192982</v>
      </c>
      <c r="G29" s="40" t="n">
        <f>IF(C29=0,"--",(D29/C29)*100)</f>
        <v>75</v>
      </c>
      <c r="H29" s="33" t="n">
        <v>0</v>
      </c>
      <c r="I29" s="49" t="n">
        <v>0</v>
      </c>
      <c r="J29" s="40" t="str">
        <f>IF(H29=0,"--",I29/H29*100)</f>
        <v>--</v>
      </c>
      <c r="K29" s="33" t="n">
        <v>2</v>
      </c>
      <c r="L29" s="33" t="n">
        <v>0</v>
      </c>
      <c r="M29" s="49" t="n">
        <v>0</v>
      </c>
      <c r="N29" s="49" t="n">
        <v>0</v>
      </c>
      <c r="O29" s="60" t="n">
        <v>0</v>
      </c>
      <c r="P29" s="49" t="n">
        <v>0</v>
      </c>
      <c r="Q29" s="33" t="n">
        <v>0</v>
      </c>
      <c r="R29" s="40" t="str">
        <f>IF(O29=0,"--",Q29/O29*100)</f>
        <v>--</v>
      </c>
      <c r="S29" s="77" t="n">
        <v>0</v>
      </c>
    </row>
    <row r="30" ht="15" customHeight="true">
      <c r="A30" s="9" t="s">
        <v>24</v>
      </c>
      <c r="B30" s="23" t="n">
        <v>283</v>
      </c>
      <c r="C30" s="33" t="n">
        <f>D30+E30</f>
        <v>53</v>
      </c>
      <c r="D30" s="33" t="n">
        <v>46</v>
      </c>
      <c r="E30" s="33" t="n">
        <v>7</v>
      </c>
      <c r="F30" s="40" t="n">
        <f>IF(B30=0,"--",(C30/B30)*100)</f>
        <v>18.7279151943463</v>
      </c>
      <c r="G30" s="40" t="n">
        <f>IF(C30=0,"--",(D30/C30)*100)</f>
        <v>86.7924528301887</v>
      </c>
      <c r="H30" s="33" t="n">
        <v>3</v>
      </c>
      <c r="I30" s="33" t="n">
        <v>1</v>
      </c>
      <c r="J30" s="40" t="n">
        <f>IF(H30=0,"--",I30/H30*100)</f>
        <v>33.3333333333333</v>
      </c>
      <c r="K30" s="33" t="n">
        <v>6</v>
      </c>
      <c r="L30" s="33" t="n">
        <v>1</v>
      </c>
      <c r="M30" s="49" t="n">
        <v>0</v>
      </c>
      <c r="N30" s="33" t="n">
        <v>1</v>
      </c>
      <c r="O30" s="60" t="n">
        <v>24000</v>
      </c>
      <c r="P30" s="33" t="n">
        <v>2</v>
      </c>
      <c r="Q30" s="33" t="n">
        <v>14000</v>
      </c>
      <c r="R30" s="40" t="n">
        <f>IF(O30=0,"--",Q30/O30*100)</f>
        <v>58.3333333333333</v>
      </c>
      <c r="S30" s="77" t="n">
        <v>0</v>
      </c>
    </row>
    <row r="31" ht="15" customHeight="true">
      <c r="A31" s="9" t="s">
        <v>25</v>
      </c>
      <c r="B31" s="23" t="n">
        <v>62</v>
      </c>
      <c r="C31" s="33" t="n">
        <f>D31+E31</f>
        <v>10</v>
      </c>
      <c r="D31" s="33" t="n">
        <v>9</v>
      </c>
      <c r="E31" s="33" t="n">
        <v>1</v>
      </c>
      <c r="F31" s="40" t="n">
        <f>IF(B31=0,"--",(C31/B31)*100)</f>
        <v>16.1290322580645</v>
      </c>
      <c r="G31" s="40" t="n">
        <f>IF(C31=0,"--",(D31/C31)*100)</f>
        <v>90</v>
      </c>
      <c r="H31" s="33" t="n">
        <v>0</v>
      </c>
      <c r="I31" s="33" t="n">
        <v>0</v>
      </c>
      <c r="J31" s="40" t="str">
        <f>IF(H31=0,"--",I31/H31*100)</f>
        <v>--</v>
      </c>
      <c r="K31" s="33" t="n">
        <v>1</v>
      </c>
      <c r="L31" s="33" t="n">
        <v>0</v>
      </c>
      <c r="M31" s="49" t="n">
        <v>0</v>
      </c>
      <c r="N31" s="33" t="n">
        <v>0</v>
      </c>
      <c r="O31" s="60" t="n">
        <v>0</v>
      </c>
      <c r="P31" s="33" t="n">
        <v>0</v>
      </c>
      <c r="Q31" s="33" t="n">
        <v>0</v>
      </c>
      <c r="R31" s="40" t="str">
        <f>IF(O31=0,"--",Q31/O31*100)</f>
        <v>--</v>
      </c>
      <c r="S31" s="77" t="n">
        <v>0</v>
      </c>
    </row>
    <row r="32" ht="15" customHeight="true">
      <c r="A32" s="9" t="s">
        <v>26</v>
      </c>
      <c r="B32" s="23" t="n">
        <v>1408</v>
      </c>
      <c r="C32" s="33" t="n">
        <f>D32+E32</f>
        <v>94</v>
      </c>
      <c r="D32" s="33" t="n">
        <v>77</v>
      </c>
      <c r="E32" s="33" t="n">
        <v>17</v>
      </c>
      <c r="F32" s="40" t="n">
        <f>IF(B32=0,"--",(C32/B32)*100)</f>
        <v>6.67613636363636</v>
      </c>
      <c r="G32" s="40" t="n">
        <f>IF(C32=0,"--",(D32/C32)*100)</f>
        <v>81.9148936170213</v>
      </c>
      <c r="H32" s="33" t="n">
        <v>24</v>
      </c>
      <c r="I32" s="33" t="n">
        <v>1</v>
      </c>
      <c r="J32" s="40" t="n">
        <f>IF(H32=0,"--",I32/H32*100)</f>
        <v>4.16666666666667</v>
      </c>
      <c r="K32" s="33" t="n">
        <v>16</v>
      </c>
      <c r="L32" s="33" t="n">
        <v>1</v>
      </c>
      <c r="M32" s="49" t="n">
        <v>0</v>
      </c>
      <c r="N32" s="33" t="n">
        <v>2</v>
      </c>
      <c r="O32" s="60" t="n">
        <v>42000</v>
      </c>
      <c r="P32" s="33" t="n">
        <v>2</v>
      </c>
      <c r="Q32" s="33" t="n">
        <v>14387</v>
      </c>
      <c r="R32" s="40" t="n">
        <f>IF(O32=0,"--",Q32/O32*100)</f>
        <v>34.2547619047619</v>
      </c>
      <c r="S32" s="77" t="n">
        <v>0</v>
      </c>
    </row>
    <row r="33" ht="15" customHeight="true">
      <c r="A33" s="9" t="s">
        <v>27</v>
      </c>
      <c r="B33" s="23" t="n">
        <v>63</v>
      </c>
      <c r="C33" s="33" t="n">
        <f>D33+E33</f>
        <v>8</v>
      </c>
      <c r="D33" s="33" t="n">
        <v>5</v>
      </c>
      <c r="E33" s="33" t="n">
        <v>3</v>
      </c>
      <c r="F33" s="40" t="n">
        <f>IF(B33=0,"--",(C33/B33)*100)</f>
        <v>12.6984126984127</v>
      </c>
      <c r="G33" s="40" t="n">
        <f>IF(C33=0,"--",(D33/C33)*100)</f>
        <v>62.5</v>
      </c>
      <c r="H33" s="33" t="n">
        <v>0</v>
      </c>
      <c r="I33" s="33" t="n">
        <v>0</v>
      </c>
      <c r="J33" s="40" t="str">
        <f>IF(H33=0,"--",I33/H33*100)</f>
        <v>--</v>
      </c>
      <c r="K33" s="33" t="n">
        <v>3</v>
      </c>
      <c r="L33" s="33" t="n">
        <v>0</v>
      </c>
      <c r="M33" s="49" t="n">
        <v>0</v>
      </c>
      <c r="N33" s="33" t="n">
        <v>0</v>
      </c>
      <c r="O33" s="60" t="n">
        <v>0</v>
      </c>
      <c r="P33" s="60" t="n">
        <v>0</v>
      </c>
      <c r="Q33" s="60" t="n">
        <v>0</v>
      </c>
      <c r="R33" s="40" t="str">
        <f>IF(O33=0,"--",Q33/O33*100)</f>
        <v>--</v>
      </c>
      <c r="S33" s="77" t="n">
        <v>0</v>
      </c>
    </row>
    <row r="34" ht="15" customHeight="true">
      <c r="A34" s="9" t="s">
        <v>28</v>
      </c>
      <c r="B34" s="23" t="n">
        <v>82</v>
      </c>
      <c r="C34" s="33" t="n">
        <f>D34+E34</f>
        <v>14</v>
      </c>
      <c r="D34" s="33" t="n">
        <v>10</v>
      </c>
      <c r="E34" s="33" t="n">
        <v>4</v>
      </c>
      <c r="F34" s="40" t="n">
        <f>IF(B34=0,"--",(C34/B34)*100)</f>
        <v>17.0731707317073</v>
      </c>
      <c r="G34" s="40" t="n">
        <f>IF(C34=0,"--",(D34/C34)*100)</f>
        <v>71.4285714285714</v>
      </c>
      <c r="H34" s="33" t="n">
        <v>0</v>
      </c>
      <c r="I34" s="33" t="n">
        <v>0</v>
      </c>
      <c r="J34" s="40" t="str">
        <f>IF(H34=0,"--",I34/H34*100)</f>
        <v>--</v>
      </c>
      <c r="K34" s="33" t="n">
        <v>4</v>
      </c>
      <c r="L34" s="49" t="n">
        <v>0</v>
      </c>
      <c r="M34" s="49" t="n">
        <v>0</v>
      </c>
      <c r="N34" s="49" t="n">
        <v>0</v>
      </c>
      <c r="O34" s="60" t="n">
        <v>0</v>
      </c>
      <c r="P34" s="60" t="n">
        <v>0</v>
      </c>
      <c r="Q34" s="60" t="n">
        <v>0</v>
      </c>
      <c r="R34" s="40" t="str">
        <f>IF(O34=0,"--",Q34/O34*100)</f>
        <v>--</v>
      </c>
      <c r="S34" s="77" t="n">
        <v>0</v>
      </c>
    </row>
    <row r="35" ht="15" customHeight="true">
      <c r="A35" s="9" t="s">
        <v>29</v>
      </c>
      <c r="B35" s="23" t="n">
        <v>124</v>
      </c>
      <c r="C35" s="33" t="n">
        <f>D35+E35</f>
        <v>43</v>
      </c>
      <c r="D35" s="33" t="n">
        <v>32</v>
      </c>
      <c r="E35" s="33" t="n">
        <v>11</v>
      </c>
      <c r="F35" s="40" t="n">
        <f>IF(B35=0,"--",(C35/B35)*100)</f>
        <v>34.6774193548387</v>
      </c>
      <c r="G35" s="40" t="n">
        <f>IF(C35=0,"--",(D35/C35)*100)</f>
        <v>74.4186046511628</v>
      </c>
      <c r="H35" s="33" t="n">
        <v>2</v>
      </c>
      <c r="I35" s="49" t="n">
        <v>0</v>
      </c>
      <c r="J35" s="40" t="n">
        <f>IF(H35=0,"--",I35/H35*100)</f>
        <v>0</v>
      </c>
      <c r="K35" s="33" t="n">
        <v>11</v>
      </c>
      <c r="L35" s="49" t="n">
        <v>0</v>
      </c>
      <c r="M35" s="49" t="n">
        <v>0</v>
      </c>
      <c r="N35" s="49" t="n">
        <v>0</v>
      </c>
      <c r="O35" s="60" t="n">
        <v>0</v>
      </c>
      <c r="P35" s="60" t="n">
        <v>0</v>
      </c>
      <c r="Q35" s="60" t="n">
        <v>0</v>
      </c>
      <c r="R35" s="40" t="str">
        <f>IF(O35=0,"--",Q35/O35*100)</f>
        <v>--</v>
      </c>
      <c r="S35" s="77" t="n">
        <v>0</v>
      </c>
    </row>
    <row r="36" ht="15" customHeight="true">
      <c r="A36" s="9" t="s">
        <v>30</v>
      </c>
      <c r="B36" s="23" t="n">
        <v>160</v>
      </c>
      <c r="C36" s="33" t="n">
        <f>D36+E36</f>
        <v>26</v>
      </c>
      <c r="D36" s="33" t="n">
        <v>18</v>
      </c>
      <c r="E36" s="33" t="n">
        <v>8</v>
      </c>
      <c r="F36" s="40" t="n">
        <f>IF(B36=0,"--",(C36/B36)*100)</f>
        <v>16.25</v>
      </c>
      <c r="G36" s="40" t="n">
        <f>IF(C36=0,"--",(D36/C36)*100)</f>
        <v>69.2307692307692</v>
      </c>
      <c r="H36" s="33" t="n">
        <v>0</v>
      </c>
      <c r="I36" s="49" t="n">
        <v>0</v>
      </c>
      <c r="J36" s="40" t="str">
        <f>IF(H36=0,"--",I36/H36*100)</f>
        <v>--</v>
      </c>
      <c r="K36" s="33" t="n">
        <v>8</v>
      </c>
      <c r="L36" s="49" t="n">
        <v>0</v>
      </c>
      <c r="M36" s="49" t="n">
        <v>0</v>
      </c>
      <c r="N36" s="49" t="n">
        <v>0</v>
      </c>
      <c r="O36" s="60" t="n">
        <v>0</v>
      </c>
      <c r="P36" s="60" t="n">
        <v>0</v>
      </c>
      <c r="Q36" s="60" t="n">
        <v>0</v>
      </c>
      <c r="R36" s="40" t="str">
        <f>IF(O36=0,"--",Q36/O36*100)</f>
        <v>--</v>
      </c>
      <c r="S36" s="77" t="n">
        <v>0</v>
      </c>
    </row>
    <row r="37" ht="15" customHeight="true">
      <c r="A37" s="9" t="s">
        <v>31</v>
      </c>
      <c r="B37" s="23" t="n">
        <v>132</v>
      </c>
      <c r="C37" s="33" t="n">
        <f>D37+E37</f>
        <v>18</v>
      </c>
      <c r="D37" s="33" t="n">
        <v>13</v>
      </c>
      <c r="E37" s="33" t="n">
        <v>5</v>
      </c>
      <c r="F37" s="40" t="n">
        <f>IF(B37=0,"--",(C37/B37)*100)</f>
        <v>13.6363636363636</v>
      </c>
      <c r="G37" s="40" t="n">
        <f>IF(C37=0,"--",(D37/C37)*100)</f>
        <v>72.2222222222222</v>
      </c>
      <c r="H37" s="33" t="n">
        <v>4</v>
      </c>
      <c r="I37" s="33" t="n">
        <v>1</v>
      </c>
      <c r="J37" s="40" t="n">
        <f>IF(H37=0,"--",I37/H37*100)</f>
        <v>25</v>
      </c>
      <c r="K37" s="33" t="n">
        <v>4</v>
      </c>
      <c r="L37" s="33" t="n">
        <v>1</v>
      </c>
      <c r="M37" s="49" t="n">
        <v>0</v>
      </c>
      <c r="N37" s="49" t="n">
        <v>0</v>
      </c>
      <c r="O37" s="60" t="n">
        <v>0</v>
      </c>
      <c r="P37" s="60" t="n">
        <v>0</v>
      </c>
      <c r="Q37" s="60" t="n">
        <v>0</v>
      </c>
      <c r="R37" s="40" t="str">
        <f>IF(O37=0,"--",Q37/O37*100)</f>
        <v>--</v>
      </c>
      <c r="S37" s="77" t="n">
        <v>0</v>
      </c>
    </row>
    <row r="38" ht="15" customHeight="true">
      <c r="A38" s="10" t="s">
        <v>32</v>
      </c>
      <c r="B38" s="24" t="n">
        <v>89</v>
      </c>
      <c r="C38" s="34" t="n">
        <f>D38+E38</f>
        <v>28</v>
      </c>
      <c r="D38" s="34" t="n">
        <v>12</v>
      </c>
      <c r="E38" s="34" t="n">
        <v>16</v>
      </c>
      <c r="F38" s="41" t="n">
        <f>IF(B38=0,"--",(C38/B38)*100)</f>
        <v>31.4606741573034</v>
      </c>
      <c r="G38" s="45" t="n">
        <f>IF(C38=0,"--",(D38/C38)*100)</f>
        <v>42.8571428571429</v>
      </c>
      <c r="H38" s="34" t="n">
        <v>5</v>
      </c>
      <c r="I38" s="34" t="n">
        <v>0</v>
      </c>
      <c r="J38" s="45" t="n">
        <f>IF(H38=0,"--",I38/H38*100)</f>
        <v>0</v>
      </c>
      <c r="K38" s="34" t="n">
        <v>16</v>
      </c>
      <c r="L38" s="34" t="n">
        <v>0</v>
      </c>
      <c r="M38" s="34" t="n">
        <v>0</v>
      </c>
      <c r="N38" s="34" t="n">
        <v>0</v>
      </c>
      <c r="O38" s="61" t="n">
        <v>0</v>
      </c>
      <c r="P38" s="34" t="n">
        <v>0</v>
      </c>
      <c r="Q38" s="34" t="n">
        <v>0</v>
      </c>
      <c r="R38" s="45" t="str">
        <f>IF(O38=0,"--",Q38/O38*100)</f>
        <v>--</v>
      </c>
      <c r="S38" s="78" t="n">
        <v>0</v>
      </c>
    </row>
    <row r="39" ht="15" customHeight="true">
      <c r="A39" s="11"/>
      <c r="B39" s="11"/>
      <c r="C39" s="11"/>
      <c r="D39" s="11"/>
      <c r="E39" s="11"/>
      <c r="F39" s="11"/>
      <c r="G39" s="1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79" t="s">
        <v>87</v>
      </c>
    </row>
    <row r="40" ht="15" s="15" customFormat="true" customHeight="true">
      <c r="A40" s="12" t="s">
        <v>33</v>
      </c>
      <c r="B40" s="25"/>
      <c r="C40" s="11"/>
      <c r="D40" s="11"/>
      <c r="E40" s="13" t="s">
        <v>44</v>
      </c>
      <c r="F40" s="13"/>
      <c r="G40" s="25"/>
      <c r="H40" s="25"/>
      <c r="I40" s="25"/>
      <c r="J40" s="18" t="s">
        <v>56</v>
      </c>
      <c r="K40" s="18"/>
      <c r="L40" s="25"/>
      <c r="M40" s="15"/>
      <c r="N40" s="15"/>
      <c r="O40" s="13" t="s">
        <v>74</v>
      </c>
      <c r="P40" s="13"/>
      <c r="Q40" s="15"/>
      <c r="R40" s="15"/>
      <c r="S40" s="15"/>
    </row>
    <row r="41" ht="15" s="15" customFormat="true" customHeight="true">
      <c r="A41" s="13"/>
      <c r="B41" s="13"/>
      <c r="C41" s="11"/>
      <c r="D41" s="11"/>
      <c r="E41" s="25"/>
      <c r="F41" s="25"/>
      <c r="G41" s="25"/>
      <c r="J41" s="18" t="s">
        <v>57</v>
      </c>
      <c r="K41" s="18"/>
      <c r="L41" s="13"/>
      <c r="M41" s="15"/>
      <c r="N41" s="15"/>
      <c r="O41" s="15"/>
      <c r="P41" s="15"/>
      <c r="Q41" s="15"/>
      <c r="R41" s="15"/>
      <c r="S41" s="15"/>
    </row>
    <row r="42" ht="8.70368957519531" s="48" customFormat="true" customHeight="true">
      <c r="A42" s="14"/>
      <c r="B42" s="14"/>
      <c r="C42" s="35"/>
      <c r="D42" s="35"/>
      <c r="E42"/>
      <c r="F42" s="42"/>
      <c r="G42"/>
      <c r="H42" s="48"/>
      <c r="I42" s="48"/>
      <c r="J42" s="48"/>
      <c r="K42" s="48"/>
      <c r="L42" s="14"/>
      <c r="M42" s="48"/>
      <c r="N42" s="48"/>
      <c r="O42" s="48"/>
      <c r="P42" s="48"/>
      <c r="Q42" s="48"/>
      <c r="R42" s="48"/>
      <c r="S42" s="48"/>
    </row>
    <row r="43" ht="18.3333435058593" s="15" customFormat="true" customHeight="true">
      <c r="A43" s="15" t="s">
        <v>34</v>
      </c>
      <c r="B43" s="15"/>
    </row>
    <row r="44" ht="15.7407188415527" s="15" customFormat="true" customHeight="true">
      <c r="A44" s="16" t="s">
        <v>35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ht="16.8518257141113" s="15" customFormat="true" customHeight="true">
      <c r="A45" s="15" t="s">
        <v>36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ht="19.4629783630371" s="25" customFormat="true" customHeight="true">
      <c r="A46" s="15"/>
      <c r="B46" s="15"/>
    </row>
  </sheetData>
  <mergeCells>
    <mergeCell ref="A6:A7"/>
    <mergeCell ref="C5:G5"/>
    <mergeCell ref="B5:B7"/>
    <mergeCell ref="H6:H8"/>
    <mergeCell ref="I6:I8"/>
    <mergeCell ref="C6:C8"/>
    <mergeCell ref="D6:D8"/>
    <mergeCell ref="F6:F7"/>
    <mergeCell ref="G6:G7"/>
    <mergeCell ref="N7:N8"/>
    <mergeCell ref="J6:J7"/>
    <mergeCell ref="K6:K8"/>
    <mergeCell ref="L6:L8"/>
    <mergeCell ref="E6:E8"/>
    <mergeCell ref="M6:M8"/>
    <mergeCell ref="N6:O6"/>
    <mergeCell ref="P6:P8"/>
    <mergeCell ref="P5:R5"/>
    <mergeCell ref="S5:S8"/>
  </mergeCells>
  <printOptions horizontalCentered="true" verticalCentered="true"/>
  <pageMargins bottom="0" footer="0.196850393700787" header="0" left="0.7" right="0.7" top="0.5"/>
  <pageSetup paperSize="9" orientation="landscape" fitToHeight="0" fitToWidth="0" scale="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29"/>
  <sheetViews>
    <sheetView zoomScale="90" topLeftCell="A8" workbookViewId="0" showGridLines="1" showRowColHeaders="1">
      <selection activeCell="E5" sqref="E5:E5"/>
    </sheetView>
  </sheetViews>
  <sheetFormatPr customHeight="false" defaultColWidth="9.28125" defaultRowHeight="19.5"/>
  <cols>
    <col min="1" max="1" bestFit="false" customWidth="true" style="85" width="138.57421875" hidden="false" outlineLevel="0"/>
    <col min="2" max="16384" bestFit="true" style="85" width="9.00390625" hidden="false" outlineLevel="0"/>
  </cols>
  <sheetData>
    <row r="1" ht="33.7222423553467" customHeight="true">
      <c r="A1" s="81" t="s">
        <v>88</v>
      </c>
    </row>
    <row r="2" ht="41.8084378051758" customHeight="true">
      <c r="A2" s="82" t="s">
        <v>89</v>
      </c>
    </row>
    <row r="3" ht="21.9444408416748" customHeight="true">
      <c r="A3" s="83" t="s">
        <v>90</v>
      </c>
    </row>
    <row r="4">
      <c r="A4" s="83" t="s">
        <v>91</v>
      </c>
    </row>
    <row r="5">
      <c r="A5" s="83" t="s">
        <v>92</v>
      </c>
    </row>
    <row r="6">
      <c r="A6" s="83" t="s">
        <v>93</v>
      </c>
    </row>
    <row r="7">
      <c r="A7" s="83" t="s">
        <v>94</v>
      </c>
    </row>
    <row r="8">
      <c r="A8" s="83" t="s">
        <v>95</v>
      </c>
    </row>
    <row r="9">
      <c r="A9" s="83" t="s">
        <v>96</v>
      </c>
    </row>
    <row r="10">
      <c r="A10" s="83" t="s">
        <v>97</v>
      </c>
    </row>
    <row r="11">
      <c r="A11" s="83" t="s">
        <v>98</v>
      </c>
    </row>
    <row r="12">
      <c r="A12" s="83" t="s">
        <v>99</v>
      </c>
    </row>
    <row r="13">
      <c r="A13" s="83" t="s">
        <v>100</v>
      </c>
    </row>
    <row r="14">
      <c r="A14" s="83" t="s">
        <v>101</v>
      </c>
    </row>
    <row r="15">
      <c r="A15" s="83" t="s">
        <v>102</v>
      </c>
    </row>
    <row r="16">
      <c r="A16" s="83" t="s">
        <v>103</v>
      </c>
    </row>
    <row r="17">
      <c r="A17" s="83" t="s">
        <v>104</v>
      </c>
    </row>
    <row r="18">
      <c r="A18" s="83" t="s">
        <v>105</v>
      </c>
    </row>
    <row r="19">
      <c r="A19" s="83" t="s">
        <v>106</v>
      </c>
    </row>
    <row r="20">
      <c r="A20" s="83" t="s">
        <v>107</v>
      </c>
    </row>
    <row r="21">
      <c r="A21" s="83" t="s">
        <v>108</v>
      </c>
    </row>
    <row r="22">
      <c r="A22" s="83" t="s">
        <v>109</v>
      </c>
    </row>
    <row r="23">
      <c r="A23" s="83" t="s">
        <v>110</v>
      </c>
    </row>
    <row r="24">
      <c r="A24" s="83" t="s">
        <v>111</v>
      </c>
    </row>
    <row r="25">
      <c r="A25" s="83" t="s">
        <v>112</v>
      </c>
    </row>
    <row r="26">
      <c r="A26" s="83" t="s">
        <v>113</v>
      </c>
    </row>
    <row r="27">
      <c r="A27" s="83" t="s">
        <v>114</v>
      </c>
    </row>
    <row r="28">
      <c r="A28" s="83" t="s">
        <v>115</v>
      </c>
    </row>
    <row r="29">
      <c r="A29" s="84" t="s">
        <v>116</v>
      </c>
    </row>
  </sheetData>
  <printOptions horizontalCentered="true"/>
  <pageMargins bottom="0.5" footer="0.3" header="0.3" left="0.7" right="0.7" top="0.5"/>
  <pageSetup paperSize="9" orientation="landscape" fitToHeight="0" fitToWidth="0"/>
</worksheet>
</file>